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доходов'!$7:$246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доходов'!$8:$8</definedName>
    <definedName name="_xlnm.Print_Area" localSheetId="0">'Карточка учета доходов'!$A$1:$M$97</definedName>
  </definedNames>
  <calcPr calcId="124519"/>
</workbook>
</file>

<file path=xl/calcChain.xml><?xml version="1.0" encoding="utf-8"?>
<calcChain xmlns="http://schemas.openxmlformats.org/spreadsheetml/2006/main">
  <c r="L86" i="5"/>
  <c r="M86"/>
  <c r="A86"/>
  <c r="A87" s="1"/>
  <c r="A88" s="1"/>
  <c r="A89" s="1"/>
  <c r="A90" s="1"/>
  <c r="A91" s="1"/>
  <c r="A92" s="1"/>
  <c r="A93" s="1"/>
  <c r="A94" s="1"/>
  <c r="A95" s="1"/>
  <c r="A96" s="1"/>
  <c r="A97" s="1"/>
  <c r="K86"/>
  <c r="L80" l="1"/>
  <c r="M80"/>
  <c r="L95"/>
  <c r="M95"/>
  <c r="K95"/>
  <c r="L90" l="1"/>
  <c r="M90"/>
  <c r="K90"/>
  <c r="K80" s="1"/>
  <c r="L84"/>
  <c r="M84"/>
  <c r="K84"/>
  <c r="L62" l="1"/>
  <c r="M62"/>
  <c r="K62"/>
  <c r="K70"/>
  <c r="L82" l="1"/>
  <c r="L81" s="1"/>
  <c r="M82"/>
  <c r="M81" s="1"/>
  <c r="M79" l="1"/>
  <c r="L79"/>
  <c r="L70"/>
  <c r="M70"/>
  <c r="L68"/>
  <c r="M68"/>
  <c r="L66"/>
  <c r="M66"/>
  <c r="L60"/>
  <c r="M60"/>
  <c r="L58"/>
  <c r="M58"/>
  <c r="L52"/>
  <c r="M52"/>
  <c r="L50"/>
  <c r="M50"/>
  <c r="L48"/>
  <c r="L47" s="1"/>
  <c r="M48"/>
  <c r="M47" s="1"/>
  <c r="L45"/>
  <c r="M45"/>
  <c r="L43"/>
  <c r="L42" s="1"/>
  <c r="M43"/>
  <c r="M65" l="1"/>
  <c r="L65"/>
  <c r="M57"/>
  <c r="L57"/>
  <c r="L41"/>
  <c r="M42"/>
  <c r="M41"/>
  <c r="L24"/>
  <c r="L23" s="1"/>
  <c r="M24"/>
  <c r="M23" s="1"/>
  <c r="L37"/>
  <c r="M37"/>
  <c r="L35"/>
  <c r="M35"/>
  <c r="L33"/>
  <c r="M33"/>
  <c r="K33"/>
  <c r="L30"/>
  <c r="M30"/>
  <c r="L18"/>
  <c r="M18"/>
  <c r="K18"/>
  <c r="L14"/>
  <c r="M14"/>
  <c r="M32" l="1"/>
  <c r="M29" s="1"/>
  <c r="L32"/>
  <c r="L29" s="1"/>
  <c r="L12"/>
  <c r="L11" s="1"/>
  <c r="L10" s="1"/>
  <c r="M12"/>
  <c r="M11" s="1"/>
  <c r="M10" s="1"/>
  <c r="M9" l="1"/>
  <c r="M97" s="1"/>
  <c r="L9"/>
  <c r="L97" s="1"/>
  <c r="K43"/>
  <c r="K37" l="1"/>
  <c r="K58" l="1"/>
  <c r="K60" l="1"/>
  <c r="K57" s="1"/>
  <c r="K14" l="1"/>
  <c r="K68"/>
  <c r="K52" l="1"/>
  <c r="K48" l="1"/>
  <c r="K12" l="1"/>
  <c r="K66" l="1"/>
  <c r="K65" s="1"/>
  <c r="K24" l="1"/>
  <c r="K23" s="1"/>
  <c r="K30" l="1"/>
  <c r="K39" l="1"/>
  <c r="K11" l="1"/>
  <c r="K35"/>
  <c r="K32" s="1"/>
  <c r="K45"/>
  <c r="K47"/>
  <c r="K50"/>
  <c r="A10"/>
  <c r="A11" s="1"/>
  <c r="A12" s="1"/>
  <c r="A13" s="1"/>
  <c r="A14" s="1"/>
  <c r="A15" s="1"/>
  <c r="K82"/>
  <c r="K81" s="1"/>
  <c r="A16" l="1"/>
  <c r="A17" s="1"/>
  <c r="A18" s="1"/>
  <c r="A19" s="1"/>
  <c r="K42"/>
  <c r="K29"/>
  <c r="K41"/>
  <c r="K10"/>
  <c r="K79" l="1"/>
  <c r="A20"/>
  <c r="A21" s="1"/>
  <c r="A22" s="1"/>
  <c r="A23" s="1"/>
  <c r="A24" s="1"/>
  <c r="A25" s="1"/>
  <c r="A26" s="1"/>
  <c r="A27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K9"/>
  <c r="A66" l="1"/>
  <c r="A67" s="1"/>
  <c r="A68" s="1"/>
  <c r="A69" s="1"/>
  <c r="A70" s="1"/>
  <c r="A71" s="1"/>
  <c r="A72" s="1"/>
  <c r="K97"/>
  <c r="A73" l="1"/>
  <c r="A74" s="1"/>
  <c r="A75" s="1"/>
  <c r="A76" s="1"/>
  <c r="A77" s="1"/>
  <c r="A79" s="1"/>
  <c r="A80" s="1"/>
  <c r="A81" s="1"/>
  <c r="A82" s="1"/>
  <c r="A83" s="1"/>
  <c r="A84" l="1"/>
  <c r="A85" s="1"/>
</calcChain>
</file>

<file path=xl/sharedStrings.xml><?xml version="1.0" encoding="utf-8"?>
<sst xmlns="http://schemas.openxmlformats.org/spreadsheetml/2006/main" count="819" uniqueCount="179">
  <si>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</si>
  <si>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</si>
  <si>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</si>
  <si>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</si>
  <si>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</si>
  <si>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</si>
  <si>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</si>
  <si>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</si>
  <si>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</si>
  <si>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</si>
  <si>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</si>
  <si>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</si>
  <si>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</si>
  <si>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</si>
  <si>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</si>
  <si>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</si>
  <si>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</si>
  <si>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</si>
  <si>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</si>
  <si>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</si>
  <si>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</si>
  <si>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</si>
  <si>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</si>
  <si>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</si>
  <si>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</si>
  <si>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</si>
  <si>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</si>
  <si>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</si>
  <si>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</si>
  <si>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</si>
  <si>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022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</si>
  <si>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</si>
  <si>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</si>
  <si>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</si>
  <si>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</si>
  <si>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</si>
  <si>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</si>
  <si>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</si>
  <si>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</si>
  <si>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</si>
  <si>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</si>
  <si>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</si>
  <si>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</si>
  <si>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>Код экономической классификации</t>
  </si>
  <si>
    <t xml:space="preserve"> 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</si>
  <si>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</si>
  <si>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</si>
  <si>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</si>
  <si>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</si>
  <si>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</si>
  <si>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</si>
  <si>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</si>
  <si>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</si>
  <si>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</si>
  <si>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</si>
  <si>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</si>
  <si>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</si>
  <si>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</si>
  <si>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</si>
  <si>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</si>
  <si>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</si>
  <si>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</si>
  <si>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</si>
  <si>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</si>
  <si>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</si>
  <si>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</si>
  <si>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</si>
  <si>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Земельный налог, взимаемый по ставке, установленной подпунктом 2 пункта 1 статьи 394 Налогового кодекса Российской Федерации , зачисляемый в бюджеты городских округов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</si>
  <si>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</si>
  <si>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</si>
  <si>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</si>
  <si>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</si>
  <si>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</si>
  <si>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</si>
  <si>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</si>
  <si>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</si>
  <si>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</si>
  <si>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</si>
  <si>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</si>
  <si>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</si>
  <si>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</si>
  <si>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</si>
  <si>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ЗАДОЛЖЕННОСТЬ ПО ОТМЕНЕННЫМ НАЛОГАМ 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</si>
  <si>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</si>
  <si>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</si>
  <si>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</si>
  <si>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Земельный налог, взимаемый по ставке, установленной подпунктом 1 пункта 1 статьи 394 Налогового кодекса Российской Федерации и применяемой к объекту налогообложения, расположенному в границах городского округа</t>
  </si>
  <si>
    <t>Земельный налог, взимаемый по ставке, установленной подпунктом 1 пункта 1 статьи 394 Налогового кодекса Российской Федерации</t>
  </si>
  <si>
    <t xml:space="preserve">Земельный налог, взимаемый по ставке, установленной подпунктом 2 пункта 1 статьи 394 Налогового кодекса Российской Федерации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</si>
  <si>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</si>
  <si>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</si>
  <si>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</si>
  <si>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</si>
  <si>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</si>
  <si>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</si>
  <si>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</si>
  <si>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</si>
  <si>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</si>
  <si>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</si>
  <si>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</si>
  <si>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</si>
  <si>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029</t>
  </si>
  <si>
    <t>Субвенции на реализацию Закона края от 29.03.2007 г." О наделении органа местного самоуправления муниципальных районов и городских округов края государственными полномочиями по выплате компенсации части родительской платы за содержание ребенка в муниципальных образовательных учреждениях края, реализующих основную общеобразовательную программу дошкольного образования"</t>
  </si>
  <si>
    <t>141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</si>
  <si>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</si>
  <si>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</si>
  <si>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</si>
  <si>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</si>
  <si>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>026</t>
  </si>
  <si>
    <t xml:space="preserve">Субвенция на реализацию Закона края «О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детей-сирот и детей, оставшихся без попечения родителей, а также лиц из их числа, не имеющих жилого помещения» 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</si>
  <si>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</si>
  <si>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</si>
  <si>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</si>
  <si>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</si>
  <si>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</si>
  <si>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</si>
  <si>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</si>
  <si>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</si>
  <si>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</si>
  <si>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052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</si>
  <si>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</si>
  <si>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</si>
  <si>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</si>
  <si>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</si>
  <si>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</si>
  <si>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</si>
  <si>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</si>
  <si>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</si>
  <si>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</si>
  <si>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</si>
  <si>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</si>
  <si>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</si>
  <si>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</si>
  <si>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</si>
  <si>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</si>
  <si>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</si>
  <si>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</si>
  <si>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</si>
  <si>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</si>
  <si>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</si>
  <si>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</si>
  <si>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</si>
  <si>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</si>
  <si>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</si>
  <si>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</si>
  <si>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</si>
  <si>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</si>
  <si>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от выдачи патентов на осуществление предпринимательской деятельности при применении упрощенной системы налогообложения</t>
  </si>
  <si>
    <t>Доходы бюджета на 2015 год</t>
  </si>
  <si>
    <t>Доходы бюджета на 2016 год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</si>
  <si>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</si>
  <si>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</si>
  <si>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</si>
  <si>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</si>
  <si>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</si>
  <si>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</si>
  <si>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</si>
  <si>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</si>
  <si>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</si>
  <si>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</si>
  <si>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</si>
  <si>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</si>
  <si>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</si>
  <si>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 xml:space="preserve">ДОХОДЫ БЮДЖЕТА Г. НАЗАРОВО НА 2015 ГОД И ПЛАНОВЫЙ
ПЕРИОД 2016 - 2017 ГОДЫ
</t>
  </si>
  <si>
    <t>Доходы бюджета на 2017 год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</si>
  <si>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</si>
  <si>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</si>
  <si>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003</t>
  </si>
  <si>
    <t>Дотации бюджетам городских округов на поддержку мер по обеспечению сбалансированности бюджетов</t>
  </si>
  <si>
    <t>Дотации бюджетам  на поддержку мер по обеспечению сбалансированности бюджетов</t>
  </si>
  <si>
    <t>Иные межбюджетные трансферты</t>
  </si>
  <si>
    <t>025</t>
  </si>
  <si>
    <t xml:space="preserve">Межбюджетные трансферты, передаваемые бюджетам городских округов на комплектование книжных фондов библиотек муниципальных образований  </t>
  </si>
  <si>
    <t>088</t>
  </si>
  <si>
    <t>0002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</si>
  <si>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содейстрвия реформированию жилищно-коммунального хозяйства</t>
  </si>
  <si>
    <t>089</t>
  </si>
  <si>
    <t>Субсидии бюджетам городских округов на обеспечение мероприятий по переселению граждан из аварийного жилищного фонда за счет средств  бюджета субъекта Российской Федерации</t>
  </si>
  <si>
    <t xml:space="preserve">                                                  Приложение № 4 к решению Назаровского городского Совета депутатов                      от 15.12.2014 № 26-194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</si>
</sst>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49" fontId="6" fillId="0" borderId="5" xfId="1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right" vertical="top" wrapText="1"/>
    </xf>
    <xf numFmtId="165" fontId="3" fillId="0" borderId="7" xfId="0" applyNumberFormat="1" applyFont="1" applyFill="1" applyBorder="1" applyAlignment="1" applyProtection="1">
      <alignment horizontal="right" vertical="top" wrapText="1"/>
    </xf>
    <xf numFmtId="165" fontId="6" fillId="0" borderId="7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right" vertical="top" wrapText="1"/>
    </xf>
    <xf numFmtId="166" fontId="2" fillId="0" borderId="7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center" vertical="center" textRotation="90" wrapText="1"/>
    </xf>
    <xf numFmtId="166" fontId="2" fillId="0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 textRotation="90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top"/>
    </xf>
    <xf numFmtId="167" fontId="6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horizontal="center" vertical="top"/>
    </xf>
    <xf numFmtId="49" fontId="3" fillId="0" borderId="3" xfId="1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top" wrapText="1"/>
    </xf>
    <xf numFmtId="49" fontId="2" fillId="0" borderId="21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center"/>
    </xf>
    <xf numFmtId="165" fontId="4" fillId="0" borderId="5" xfId="0" applyNumberFormat="1" applyFont="1" applyFill="1" applyBorder="1" applyAlignment="1">
      <alignment horizontal="right" vertical="top" wrapText="1"/>
    </xf>
    <xf numFmtId="165" fontId="4" fillId="0" borderId="11" xfId="0" applyNumberFormat="1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O824"/>
  <sheetViews>
    <sheetView showZeros="0" tabSelected="1" topLeftCell="A67" zoomScaleSheetLayoutView="85" workbookViewId="0">
      <selection activeCell="A4" sqref="A4:M4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4" style="5" customWidth="1"/>
    <col min="10" max="10" width="39.140625" style="6" customWidth="1"/>
    <col min="11" max="11" width="16.7109375" style="7" customWidth="1"/>
    <col min="12" max="12" width="16.28515625" style="7" customWidth="1"/>
    <col min="13" max="13" width="15.5703125" style="28" customWidth="1"/>
    <col min="14" max="15" width="12" style="7" customWidth="1"/>
    <col min="16" max="16384" width="12" style="6"/>
  </cols>
  <sheetData>
    <row r="1" spans="1:15" ht="30" customHeight="1">
      <c r="I1" s="17"/>
      <c r="J1" s="74" t="s">
        <v>178</v>
      </c>
      <c r="K1" s="75"/>
      <c r="L1" s="75"/>
      <c r="M1" s="75"/>
    </row>
    <row r="2" spans="1:15" ht="0.75" customHeight="1">
      <c r="I2" s="17"/>
      <c r="J2" s="37"/>
      <c r="K2" s="18"/>
      <c r="L2" s="18"/>
      <c r="M2" s="28" t="s">
        <v>44</v>
      </c>
    </row>
    <row r="3" spans="1:15" ht="0.75" customHeight="1"/>
    <row r="4" spans="1:15" ht="44.25" customHeight="1">
      <c r="A4" s="71" t="s">
        <v>163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3"/>
    </row>
    <row r="5" spans="1:15" ht="19.5" thickBot="1">
      <c r="J5" s="11"/>
      <c r="K5" s="4"/>
      <c r="L5" s="4"/>
      <c r="M5" s="4" t="s">
        <v>56</v>
      </c>
    </row>
    <row r="6" spans="1:15" ht="15.75" customHeight="1">
      <c r="A6" s="76" t="s">
        <v>50</v>
      </c>
      <c r="B6" s="78" t="s">
        <v>2</v>
      </c>
      <c r="C6" s="79"/>
      <c r="D6" s="79"/>
      <c r="E6" s="79"/>
      <c r="F6" s="79"/>
      <c r="G6" s="79"/>
      <c r="H6" s="79"/>
      <c r="I6" s="80"/>
      <c r="J6" s="81" t="s">
        <v>64</v>
      </c>
      <c r="K6" s="67" t="s">
        <v>148</v>
      </c>
      <c r="L6" s="67" t="s">
        <v>149</v>
      </c>
      <c r="M6" s="69" t="s">
        <v>164</v>
      </c>
    </row>
    <row r="7" spans="1:15" s="11" customFormat="1" ht="160.5" thickBot="1">
      <c r="A7" s="77"/>
      <c r="B7" s="40" t="s">
        <v>48</v>
      </c>
      <c r="C7" s="30" t="s">
        <v>37</v>
      </c>
      <c r="D7" s="30" t="s">
        <v>38</v>
      </c>
      <c r="E7" s="30" t="s">
        <v>39</v>
      </c>
      <c r="F7" s="30" t="s">
        <v>40</v>
      </c>
      <c r="G7" s="30" t="s">
        <v>41</v>
      </c>
      <c r="H7" s="30" t="s">
        <v>42</v>
      </c>
      <c r="I7" s="46" t="s">
        <v>43</v>
      </c>
      <c r="J7" s="82"/>
      <c r="K7" s="68"/>
      <c r="L7" s="68"/>
      <c r="M7" s="70"/>
      <c r="N7" s="10"/>
      <c r="O7" s="10"/>
    </row>
    <row r="8" spans="1:15" s="11" customFormat="1" ht="16.5" thickBot="1">
      <c r="A8" s="45">
        <v>1</v>
      </c>
      <c r="B8" s="47" t="s">
        <v>35</v>
      </c>
      <c r="C8" s="48" t="s">
        <v>36</v>
      </c>
      <c r="D8" s="48" t="s">
        <v>51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161</v>
      </c>
      <c r="J8" s="49">
        <v>10</v>
      </c>
      <c r="K8" s="50">
        <v>11</v>
      </c>
      <c r="L8" s="50">
        <v>12</v>
      </c>
      <c r="M8" s="51">
        <v>13</v>
      </c>
      <c r="N8" s="10"/>
      <c r="O8" s="10"/>
    </row>
    <row r="9" spans="1:15" s="12" customFormat="1">
      <c r="A9" s="44">
        <v>1</v>
      </c>
      <c r="B9" s="54" t="s">
        <v>47</v>
      </c>
      <c r="C9" s="55" t="s">
        <v>8</v>
      </c>
      <c r="D9" s="55" t="s">
        <v>12</v>
      </c>
      <c r="E9" s="55" t="s">
        <v>12</v>
      </c>
      <c r="F9" s="55" t="s">
        <v>47</v>
      </c>
      <c r="G9" s="55" t="s">
        <v>12</v>
      </c>
      <c r="H9" s="55" t="s">
        <v>13</v>
      </c>
      <c r="I9" s="55" t="s">
        <v>47</v>
      </c>
      <c r="J9" s="56" t="s">
        <v>9</v>
      </c>
      <c r="K9" s="57">
        <f>SUM(K10+K23+K29+K37+K39+K41+K52+K57+K65+K70+K18)</f>
        <v>342166.99</v>
      </c>
      <c r="L9" s="57">
        <f>SUM(L10+L23+L29+L37+L39+L41+L52+L57+L65+L70+L18)</f>
        <v>340634.72</v>
      </c>
      <c r="M9" s="58">
        <f>SUM(M10+M23+M29+M37+M39+M41+M52+M57+M65+M70+M18)</f>
        <v>346839.31</v>
      </c>
      <c r="N9" s="7"/>
      <c r="O9" s="7"/>
    </row>
    <row r="10" spans="1:15" s="1" customFormat="1" ht="21" customHeight="1">
      <c r="A10" s="43">
        <f>SUM(A9+1)</f>
        <v>2</v>
      </c>
      <c r="B10" s="59" t="s">
        <v>49</v>
      </c>
      <c r="C10" s="14" t="s">
        <v>8</v>
      </c>
      <c r="D10" s="14" t="s">
        <v>14</v>
      </c>
      <c r="E10" s="14" t="s">
        <v>12</v>
      </c>
      <c r="F10" s="14" t="s">
        <v>47</v>
      </c>
      <c r="G10" s="14" t="s">
        <v>12</v>
      </c>
      <c r="H10" s="14" t="s">
        <v>13</v>
      </c>
      <c r="I10" s="14" t="s">
        <v>47</v>
      </c>
      <c r="J10" s="3" t="s">
        <v>76</v>
      </c>
      <c r="K10" s="26">
        <f>SUM(K11+K14)</f>
        <v>172991</v>
      </c>
      <c r="L10" s="26">
        <f t="shared" ref="L10:M10" si="0">SUM(L11+L14)</f>
        <v>176639</v>
      </c>
      <c r="M10" s="32">
        <f t="shared" si="0"/>
        <v>184335</v>
      </c>
      <c r="N10" s="8"/>
      <c r="O10" s="8"/>
    </row>
    <row r="11" spans="1:15" s="1" customFormat="1" ht="37.5" customHeight="1">
      <c r="A11" s="43">
        <f t="shared" ref="A11:A76" si="1">SUM(A10+1)</f>
        <v>3</v>
      </c>
      <c r="B11" s="59" t="s">
        <v>49</v>
      </c>
      <c r="C11" s="14" t="s">
        <v>8</v>
      </c>
      <c r="D11" s="14" t="s">
        <v>14</v>
      </c>
      <c r="E11" s="14" t="s">
        <v>14</v>
      </c>
      <c r="F11" s="14" t="s">
        <v>47</v>
      </c>
      <c r="G11" s="14" t="s">
        <v>12</v>
      </c>
      <c r="H11" s="14" t="s">
        <v>13</v>
      </c>
      <c r="I11" s="14" t="s">
        <v>16</v>
      </c>
      <c r="J11" s="3" t="s">
        <v>75</v>
      </c>
      <c r="K11" s="26">
        <f>SUM(K12)</f>
        <v>12900</v>
      </c>
      <c r="L11" s="26">
        <f t="shared" ref="L11:M12" si="2">SUM(L12)</f>
        <v>12900</v>
      </c>
      <c r="M11" s="32">
        <f t="shared" si="2"/>
        <v>12900</v>
      </c>
      <c r="N11" s="8"/>
      <c r="O11" s="8"/>
    </row>
    <row r="12" spans="1:15" s="1" customFormat="1" ht="48.75" customHeight="1">
      <c r="A12" s="43">
        <f t="shared" si="1"/>
        <v>4</v>
      </c>
      <c r="B12" s="59" t="s">
        <v>49</v>
      </c>
      <c r="C12" s="14" t="s">
        <v>8</v>
      </c>
      <c r="D12" s="14" t="s">
        <v>14</v>
      </c>
      <c r="E12" s="14" t="s">
        <v>14</v>
      </c>
      <c r="F12" s="14" t="s">
        <v>15</v>
      </c>
      <c r="G12" s="14" t="s">
        <v>12</v>
      </c>
      <c r="H12" s="14" t="s">
        <v>13</v>
      </c>
      <c r="I12" s="14" t="s">
        <v>16</v>
      </c>
      <c r="J12" s="3" t="s">
        <v>10</v>
      </c>
      <c r="K12" s="22">
        <f>SUM(K13)</f>
        <v>12900</v>
      </c>
      <c r="L12" s="22">
        <f t="shared" si="2"/>
        <v>12900</v>
      </c>
      <c r="M12" s="33">
        <f t="shared" si="2"/>
        <v>12900</v>
      </c>
      <c r="N12" s="8"/>
      <c r="O12" s="8"/>
    </row>
    <row r="13" spans="1:15" s="1" customFormat="1" ht="25.5">
      <c r="A13" s="43">
        <f t="shared" si="1"/>
        <v>5</v>
      </c>
      <c r="B13" s="59" t="s">
        <v>49</v>
      </c>
      <c r="C13" s="14" t="s">
        <v>8</v>
      </c>
      <c r="D13" s="14" t="s">
        <v>14</v>
      </c>
      <c r="E13" s="14" t="s">
        <v>14</v>
      </c>
      <c r="F13" s="14" t="s">
        <v>17</v>
      </c>
      <c r="G13" s="14" t="s">
        <v>18</v>
      </c>
      <c r="H13" s="14" t="s">
        <v>13</v>
      </c>
      <c r="I13" s="14" t="s">
        <v>16</v>
      </c>
      <c r="J13" s="3" t="s">
        <v>116</v>
      </c>
      <c r="K13" s="22">
        <v>12900</v>
      </c>
      <c r="L13" s="22">
        <v>12900</v>
      </c>
      <c r="M13" s="34">
        <v>12900</v>
      </c>
      <c r="N13" s="8"/>
      <c r="O13" s="8"/>
    </row>
    <row r="14" spans="1:15" s="1" customFormat="1">
      <c r="A14" s="43">
        <f t="shared" si="1"/>
        <v>6</v>
      </c>
      <c r="B14" s="59" t="s">
        <v>49</v>
      </c>
      <c r="C14" s="14" t="s">
        <v>8</v>
      </c>
      <c r="D14" s="14" t="s">
        <v>14</v>
      </c>
      <c r="E14" s="14" t="s">
        <v>18</v>
      </c>
      <c r="F14" s="14" t="s">
        <v>47</v>
      </c>
      <c r="G14" s="14" t="s">
        <v>14</v>
      </c>
      <c r="H14" s="14" t="s">
        <v>13</v>
      </c>
      <c r="I14" s="14" t="s">
        <v>16</v>
      </c>
      <c r="J14" s="3" t="s">
        <v>11</v>
      </c>
      <c r="K14" s="21">
        <f>SUM(K15:K17)</f>
        <v>160091</v>
      </c>
      <c r="L14" s="21">
        <f>SUM(L15:L17)</f>
        <v>163739</v>
      </c>
      <c r="M14" s="31">
        <f>SUM(M15:M17)</f>
        <v>171435</v>
      </c>
      <c r="N14" s="8"/>
      <c r="O14" s="8"/>
    </row>
    <row r="15" spans="1:15" s="1" customFormat="1" ht="89.25">
      <c r="A15" s="43">
        <f t="shared" si="1"/>
        <v>7</v>
      </c>
      <c r="B15" s="59" t="s">
        <v>49</v>
      </c>
      <c r="C15" s="14" t="s">
        <v>8</v>
      </c>
      <c r="D15" s="14" t="s">
        <v>14</v>
      </c>
      <c r="E15" s="14" t="s">
        <v>18</v>
      </c>
      <c r="F15" s="14" t="s">
        <v>15</v>
      </c>
      <c r="G15" s="14" t="s">
        <v>14</v>
      </c>
      <c r="H15" s="14" t="s">
        <v>13</v>
      </c>
      <c r="I15" s="14" t="s">
        <v>16</v>
      </c>
      <c r="J15" s="3" t="s">
        <v>135</v>
      </c>
      <c r="K15" s="20">
        <v>157991</v>
      </c>
      <c r="L15" s="20">
        <v>161533</v>
      </c>
      <c r="M15" s="34">
        <v>169119</v>
      </c>
      <c r="N15" s="8"/>
      <c r="O15" s="8"/>
    </row>
    <row r="16" spans="1:15" s="1" customFormat="1" ht="127.5">
      <c r="A16" s="43">
        <f t="shared" si="1"/>
        <v>8</v>
      </c>
      <c r="B16" s="60" t="s">
        <v>49</v>
      </c>
      <c r="C16" s="15" t="s">
        <v>8</v>
      </c>
      <c r="D16" s="15" t="s">
        <v>14</v>
      </c>
      <c r="E16" s="15" t="s">
        <v>18</v>
      </c>
      <c r="F16" s="15" t="s">
        <v>19</v>
      </c>
      <c r="G16" s="15" t="s">
        <v>14</v>
      </c>
      <c r="H16" s="15" t="s">
        <v>13</v>
      </c>
      <c r="I16" s="15" t="s">
        <v>16</v>
      </c>
      <c r="J16" s="3" t="s">
        <v>136</v>
      </c>
      <c r="K16" s="20">
        <v>1050</v>
      </c>
      <c r="L16" s="20">
        <v>1103</v>
      </c>
      <c r="M16" s="34">
        <v>1158</v>
      </c>
      <c r="N16" s="8"/>
      <c r="O16" s="8"/>
    </row>
    <row r="17" spans="1:15" s="1" customFormat="1" ht="51">
      <c r="A17" s="43">
        <f t="shared" si="1"/>
        <v>9</v>
      </c>
      <c r="B17" s="60" t="s">
        <v>49</v>
      </c>
      <c r="C17" s="15" t="s">
        <v>8</v>
      </c>
      <c r="D17" s="15" t="s">
        <v>14</v>
      </c>
      <c r="E17" s="15" t="s">
        <v>18</v>
      </c>
      <c r="F17" s="15" t="s">
        <v>20</v>
      </c>
      <c r="G17" s="15" t="s">
        <v>14</v>
      </c>
      <c r="H17" s="15" t="s">
        <v>13</v>
      </c>
      <c r="I17" s="15" t="s">
        <v>16</v>
      </c>
      <c r="J17" s="3" t="s">
        <v>137</v>
      </c>
      <c r="K17" s="20">
        <v>1050</v>
      </c>
      <c r="L17" s="20">
        <v>1103</v>
      </c>
      <c r="M17" s="34">
        <v>1158</v>
      </c>
      <c r="N17" s="8"/>
      <c r="O17" s="8"/>
    </row>
    <row r="18" spans="1:15" s="1" customFormat="1" ht="38.25">
      <c r="A18" s="43">
        <f t="shared" si="1"/>
        <v>10</v>
      </c>
      <c r="B18" s="59" t="s">
        <v>162</v>
      </c>
      <c r="C18" s="14" t="s">
        <v>8</v>
      </c>
      <c r="D18" s="14" t="s">
        <v>25</v>
      </c>
      <c r="E18" s="14" t="s">
        <v>12</v>
      </c>
      <c r="F18" s="14" t="s">
        <v>47</v>
      </c>
      <c r="G18" s="14" t="s">
        <v>12</v>
      </c>
      <c r="H18" s="14" t="s">
        <v>13</v>
      </c>
      <c r="I18" s="14" t="s">
        <v>47</v>
      </c>
      <c r="J18" s="23" t="s">
        <v>150</v>
      </c>
      <c r="K18" s="20">
        <f>SUM(K19:K22)</f>
        <v>16132.07</v>
      </c>
      <c r="L18" s="20">
        <f t="shared" ref="L18:M18" si="3">SUM(L19:L22)</f>
        <v>18785</v>
      </c>
      <c r="M18" s="35">
        <f t="shared" si="3"/>
        <v>15795.59</v>
      </c>
      <c r="N18" s="8"/>
      <c r="O18" s="8"/>
    </row>
    <row r="19" spans="1:15" s="1" customFormat="1" ht="44.25" customHeight="1">
      <c r="A19" s="43">
        <f t="shared" si="1"/>
        <v>11</v>
      </c>
      <c r="B19" s="59" t="s">
        <v>162</v>
      </c>
      <c r="C19" s="14" t="s">
        <v>8</v>
      </c>
      <c r="D19" s="14" t="s">
        <v>25</v>
      </c>
      <c r="E19" s="14" t="s">
        <v>18</v>
      </c>
      <c r="F19" s="14" t="s">
        <v>153</v>
      </c>
      <c r="G19" s="14" t="s">
        <v>14</v>
      </c>
      <c r="H19" s="14" t="s">
        <v>13</v>
      </c>
      <c r="I19" s="14" t="s">
        <v>16</v>
      </c>
      <c r="J19" s="23" t="s">
        <v>154</v>
      </c>
      <c r="K19" s="20">
        <v>4933.47</v>
      </c>
      <c r="L19" s="20">
        <v>5668.46</v>
      </c>
      <c r="M19" s="42">
        <v>4766.3900000000003</v>
      </c>
      <c r="N19" s="8"/>
      <c r="O19" s="8"/>
    </row>
    <row r="20" spans="1:15" s="1" customFormat="1" ht="63.75">
      <c r="A20" s="43">
        <f t="shared" si="1"/>
        <v>12</v>
      </c>
      <c r="B20" s="59" t="s">
        <v>162</v>
      </c>
      <c r="C20" s="14" t="s">
        <v>8</v>
      </c>
      <c r="D20" s="14" t="s">
        <v>25</v>
      </c>
      <c r="E20" s="14" t="s">
        <v>18</v>
      </c>
      <c r="F20" s="14" t="s">
        <v>155</v>
      </c>
      <c r="G20" s="14" t="s">
        <v>14</v>
      </c>
      <c r="H20" s="14" t="s">
        <v>13</v>
      </c>
      <c r="I20" s="14" t="s">
        <v>16</v>
      </c>
      <c r="J20" s="39" t="s">
        <v>156</v>
      </c>
      <c r="K20" s="20">
        <v>184.12</v>
      </c>
      <c r="L20" s="20">
        <v>152.80000000000001</v>
      </c>
      <c r="M20" s="42">
        <v>128.47999999999999</v>
      </c>
      <c r="N20" s="8"/>
      <c r="O20" s="8"/>
    </row>
    <row r="21" spans="1:15" s="1" customFormat="1" ht="38.25">
      <c r="A21" s="43">
        <f t="shared" si="1"/>
        <v>13</v>
      </c>
      <c r="B21" s="59" t="s">
        <v>162</v>
      </c>
      <c r="C21" s="14" t="s">
        <v>8</v>
      </c>
      <c r="D21" s="14" t="s">
        <v>25</v>
      </c>
      <c r="E21" s="14" t="s">
        <v>18</v>
      </c>
      <c r="F21" s="14" t="s">
        <v>157</v>
      </c>
      <c r="G21" s="14" t="s">
        <v>14</v>
      </c>
      <c r="H21" s="14" t="s">
        <v>13</v>
      </c>
      <c r="I21" s="14" t="s">
        <v>16</v>
      </c>
      <c r="J21" s="23" t="s">
        <v>158</v>
      </c>
      <c r="K21" s="20">
        <v>10805.74</v>
      </c>
      <c r="L21" s="20">
        <v>12791.22</v>
      </c>
      <c r="M21" s="42">
        <v>10755.65</v>
      </c>
      <c r="N21" s="8"/>
      <c r="O21" s="8"/>
    </row>
    <row r="22" spans="1:15" s="1" customFormat="1" ht="63.75">
      <c r="A22" s="43">
        <f t="shared" si="1"/>
        <v>14</v>
      </c>
      <c r="B22" s="59" t="s">
        <v>162</v>
      </c>
      <c r="C22" s="14" t="s">
        <v>8</v>
      </c>
      <c r="D22" s="14" t="s">
        <v>25</v>
      </c>
      <c r="E22" s="14" t="s">
        <v>18</v>
      </c>
      <c r="F22" s="14" t="s">
        <v>159</v>
      </c>
      <c r="G22" s="14" t="s">
        <v>14</v>
      </c>
      <c r="H22" s="14" t="s">
        <v>13</v>
      </c>
      <c r="I22" s="14" t="s">
        <v>16</v>
      </c>
      <c r="J22" s="19" t="s">
        <v>160</v>
      </c>
      <c r="K22" s="20">
        <v>208.74</v>
      </c>
      <c r="L22" s="20">
        <v>172.52</v>
      </c>
      <c r="M22" s="42">
        <v>145.07</v>
      </c>
      <c r="N22" s="8"/>
      <c r="O22" s="8"/>
    </row>
    <row r="23" spans="1:15" s="1" customFormat="1">
      <c r="A23" s="43">
        <f t="shared" si="1"/>
        <v>15</v>
      </c>
      <c r="B23" s="59" t="s">
        <v>49</v>
      </c>
      <c r="C23" s="14" t="s">
        <v>8</v>
      </c>
      <c r="D23" s="14" t="s">
        <v>29</v>
      </c>
      <c r="E23" s="14" t="s">
        <v>12</v>
      </c>
      <c r="F23" s="14" t="s">
        <v>47</v>
      </c>
      <c r="G23" s="14" t="s">
        <v>12</v>
      </c>
      <c r="H23" s="14" t="s">
        <v>13</v>
      </c>
      <c r="I23" s="14" t="s">
        <v>47</v>
      </c>
      <c r="J23" s="3" t="s">
        <v>45</v>
      </c>
      <c r="K23" s="21">
        <f>SUM(K28+K27+K24)</f>
        <v>18426</v>
      </c>
      <c r="L23" s="21">
        <f t="shared" ref="L23:M23" si="4">SUM(L28+L27+L24)</f>
        <v>19004</v>
      </c>
      <c r="M23" s="31">
        <f t="shared" si="4"/>
        <v>19375</v>
      </c>
      <c r="N23" s="8"/>
      <c r="O23" s="8"/>
    </row>
    <row r="24" spans="1:15" s="1" customFormat="1" ht="25.5">
      <c r="A24" s="43">
        <f t="shared" si="1"/>
        <v>16</v>
      </c>
      <c r="B24" s="59" t="s">
        <v>49</v>
      </c>
      <c r="C24" s="14" t="s">
        <v>8</v>
      </c>
      <c r="D24" s="14" t="s">
        <v>29</v>
      </c>
      <c r="E24" s="14" t="s">
        <v>18</v>
      </c>
      <c r="F24" s="14" t="s">
        <v>47</v>
      </c>
      <c r="G24" s="14" t="s">
        <v>18</v>
      </c>
      <c r="H24" s="14" t="s">
        <v>13</v>
      </c>
      <c r="I24" s="14" t="s">
        <v>16</v>
      </c>
      <c r="J24" s="3" t="s">
        <v>57</v>
      </c>
      <c r="K24" s="20">
        <f>SUM(K25:K26)</f>
        <v>17838</v>
      </c>
      <c r="L24" s="20">
        <f t="shared" ref="L24:M24" si="5">SUM(L25:L26)</f>
        <v>18373</v>
      </c>
      <c r="M24" s="35">
        <f t="shared" si="5"/>
        <v>18740</v>
      </c>
      <c r="N24" s="8"/>
      <c r="O24" s="8"/>
    </row>
    <row r="25" spans="1:15" s="1" customFormat="1" ht="25.5">
      <c r="A25" s="43">
        <f t="shared" si="1"/>
        <v>17</v>
      </c>
      <c r="B25" s="59" t="s">
        <v>49</v>
      </c>
      <c r="C25" s="14" t="s">
        <v>8</v>
      </c>
      <c r="D25" s="14" t="s">
        <v>29</v>
      </c>
      <c r="E25" s="14" t="s">
        <v>18</v>
      </c>
      <c r="F25" s="14" t="s">
        <v>15</v>
      </c>
      <c r="G25" s="14" t="s">
        <v>18</v>
      </c>
      <c r="H25" s="14" t="s">
        <v>13</v>
      </c>
      <c r="I25" s="14" t="s">
        <v>16</v>
      </c>
      <c r="J25" s="3" t="s">
        <v>57</v>
      </c>
      <c r="K25" s="20">
        <v>17830</v>
      </c>
      <c r="L25" s="20">
        <v>18367</v>
      </c>
      <c r="M25" s="36">
        <v>18737</v>
      </c>
      <c r="N25" s="8"/>
      <c r="O25" s="8"/>
    </row>
    <row r="26" spans="1:15" s="1" customFormat="1" ht="37.5" customHeight="1">
      <c r="A26" s="43">
        <f t="shared" si="1"/>
        <v>18</v>
      </c>
      <c r="B26" s="59" t="s">
        <v>49</v>
      </c>
      <c r="C26" s="14" t="s">
        <v>8</v>
      </c>
      <c r="D26" s="14" t="s">
        <v>29</v>
      </c>
      <c r="E26" s="14" t="s">
        <v>18</v>
      </c>
      <c r="F26" s="14" t="s">
        <v>19</v>
      </c>
      <c r="G26" s="14" t="s">
        <v>18</v>
      </c>
      <c r="H26" s="14" t="s">
        <v>13</v>
      </c>
      <c r="I26" s="14" t="s">
        <v>16</v>
      </c>
      <c r="J26" s="3" t="s">
        <v>111</v>
      </c>
      <c r="K26" s="20">
        <v>8</v>
      </c>
      <c r="L26" s="20">
        <v>6</v>
      </c>
      <c r="M26" s="36">
        <v>3</v>
      </c>
      <c r="N26" s="8"/>
      <c r="O26" s="8"/>
    </row>
    <row r="27" spans="1:15" s="1" customFormat="1" ht="15">
      <c r="A27" s="43">
        <f t="shared" si="1"/>
        <v>19</v>
      </c>
      <c r="B27" s="59" t="s">
        <v>49</v>
      </c>
      <c r="C27" s="14" t="s">
        <v>8</v>
      </c>
      <c r="D27" s="14" t="s">
        <v>29</v>
      </c>
      <c r="E27" s="14" t="s">
        <v>25</v>
      </c>
      <c r="F27" s="14" t="s">
        <v>15</v>
      </c>
      <c r="G27" s="14" t="s">
        <v>14</v>
      </c>
      <c r="H27" s="14" t="s">
        <v>13</v>
      </c>
      <c r="I27" s="14" t="s">
        <v>16</v>
      </c>
      <c r="J27" s="3" t="s">
        <v>66</v>
      </c>
      <c r="K27" s="20">
        <v>373</v>
      </c>
      <c r="L27" s="20">
        <v>388</v>
      </c>
      <c r="M27" s="34">
        <v>392</v>
      </c>
      <c r="N27" s="8"/>
      <c r="O27" s="8"/>
    </row>
    <row r="28" spans="1:15" s="1" customFormat="1" ht="51">
      <c r="A28" s="43"/>
      <c r="B28" s="59" t="s">
        <v>49</v>
      </c>
      <c r="C28" s="14" t="s">
        <v>8</v>
      </c>
      <c r="D28" s="14" t="s">
        <v>29</v>
      </c>
      <c r="E28" s="14" t="s">
        <v>14</v>
      </c>
      <c r="F28" s="14" t="s">
        <v>21</v>
      </c>
      <c r="G28" s="14" t="s">
        <v>18</v>
      </c>
      <c r="H28" s="14" t="s">
        <v>13</v>
      </c>
      <c r="I28" s="14" t="s">
        <v>16</v>
      </c>
      <c r="J28" s="3" t="s">
        <v>147</v>
      </c>
      <c r="K28" s="20">
        <v>215</v>
      </c>
      <c r="L28" s="20">
        <v>243</v>
      </c>
      <c r="M28" s="36">
        <v>243</v>
      </c>
      <c r="N28" s="8"/>
      <c r="O28" s="8"/>
    </row>
    <row r="29" spans="1:15" s="1" customFormat="1">
      <c r="A29" s="43">
        <f>SUM(A27+1)</f>
        <v>20</v>
      </c>
      <c r="B29" s="59" t="s">
        <v>49</v>
      </c>
      <c r="C29" s="14" t="s">
        <v>8</v>
      </c>
      <c r="D29" s="14" t="s">
        <v>24</v>
      </c>
      <c r="E29" s="14" t="s">
        <v>12</v>
      </c>
      <c r="F29" s="14" t="s">
        <v>47</v>
      </c>
      <c r="G29" s="14" t="s">
        <v>12</v>
      </c>
      <c r="H29" s="14" t="s">
        <v>13</v>
      </c>
      <c r="I29" s="14" t="s">
        <v>47</v>
      </c>
      <c r="J29" s="3" t="s">
        <v>1</v>
      </c>
      <c r="K29" s="21">
        <f>SUM(K30+K32)</f>
        <v>52281</v>
      </c>
      <c r="L29" s="21">
        <f t="shared" ref="L29:M29" si="6">SUM(L30+L32)</f>
        <v>52419</v>
      </c>
      <c r="M29" s="31">
        <f t="shared" si="6"/>
        <v>52489</v>
      </c>
      <c r="N29" s="8"/>
      <c r="O29" s="8"/>
    </row>
    <row r="30" spans="1:15" s="1" customFormat="1" ht="15">
      <c r="A30" s="43">
        <f t="shared" si="1"/>
        <v>21</v>
      </c>
      <c r="B30" s="59" t="s">
        <v>49</v>
      </c>
      <c r="C30" s="14" t="s">
        <v>8</v>
      </c>
      <c r="D30" s="14" t="s">
        <v>24</v>
      </c>
      <c r="E30" s="14" t="s">
        <v>14</v>
      </c>
      <c r="F30" s="14" t="s">
        <v>47</v>
      </c>
      <c r="G30" s="14" t="s">
        <v>12</v>
      </c>
      <c r="H30" s="14" t="s">
        <v>13</v>
      </c>
      <c r="I30" s="14" t="s">
        <v>16</v>
      </c>
      <c r="J30" s="3" t="s">
        <v>58</v>
      </c>
      <c r="K30" s="20">
        <f>SUM(K31)</f>
        <v>6900</v>
      </c>
      <c r="L30" s="20">
        <f t="shared" ref="L30:M30" si="7">SUM(L31)</f>
        <v>7038</v>
      </c>
      <c r="M30" s="35">
        <f t="shared" si="7"/>
        <v>7108</v>
      </c>
      <c r="N30" s="8"/>
      <c r="O30" s="8"/>
    </row>
    <row r="31" spans="1:15" s="1" customFormat="1" ht="51">
      <c r="A31" s="43">
        <f t="shared" si="1"/>
        <v>22</v>
      </c>
      <c r="B31" s="59" t="s">
        <v>49</v>
      </c>
      <c r="C31" s="14" t="s">
        <v>8</v>
      </c>
      <c r="D31" s="14" t="s">
        <v>24</v>
      </c>
      <c r="E31" s="14" t="s">
        <v>14</v>
      </c>
      <c r="F31" s="14" t="s">
        <v>19</v>
      </c>
      <c r="G31" s="14" t="s">
        <v>65</v>
      </c>
      <c r="H31" s="14" t="s">
        <v>13</v>
      </c>
      <c r="I31" s="14" t="s">
        <v>16</v>
      </c>
      <c r="J31" s="3" t="s">
        <v>117</v>
      </c>
      <c r="K31" s="20">
        <v>6900</v>
      </c>
      <c r="L31" s="20">
        <v>7038</v>
      </c>
      <c r="M31" s="34">
        <v>7108</v>
      </c>
      <c r="N31" s="8"/>
      <c r="O31" s="8"/>
    </row>
    <row r="32" spans="1:15" s="1" customFormat="1" ht="15">
      <c r="A32" s="43">
        <f t="shared" si="1"/>
        <v>23</v>
      </c>
      <c r="B32" s="59" t="s">
        <v>49</v>
      </c>
      <c r="C32" s="14" t="s">
        <v>8</v>
      </c>
      <c r="D32" s="14" t="s">
        <v>24</v>
      </c>
      <c r="E32" s="14" t="s">
        <v>24</v>
      </c>
      <c r="F32" s="14" t="s">
        <v>47</v>
      </c>
      <c r="G32" s="14" t="s">
        <v>12</v>
      </c>
      <c r="H32" s="14" t="s">
        <v>13</v>
      </c>
      <c r="I32" s="14" t="s">
        <v>16</v>
      </c>
      <c r="J32" s="3" t="s">
        <v>59</v>
      </c>
      <c r="K32" s="20">
        <f>SUM(K33+K35)</f>
        <v>45381</v>
      </c>
      <c r="L32" s="20">
        <f t="shared" ref="L32:M32" si="8">SUM(L33+L35)</f>
        <v>45381</v>
      </c>
      <c r="M32" s="35">
        <f t="shared" si="8"/>
        <v>45381</v>
      </c>
      <c r="N32" s="8"/>
      <c r="O32" s="8"/>
    </row>
    <row r="33" spans="1:15" s="1" customFormat="1" ht="51">
      <c r="A33" s="43">
        <f t="shared" si="1"/>
        <v>24</v>
      </c>
      <c r="B33" s="59" t="s">
        <v>49</v>
      </c>
      <c r="C33" s="14" t="s">
        <v>8</v>
      </c>
      <c r="D33" s="14" t="s">
        <v>24</v>
      </c>
      <c r="E33" s="14" t="s">
        <v>24</v>
      </c>
      <c r="F33" s="14" t="s">
        <v>15</v>
      </c>
      <c r="G33" s="14" t="s">
        <v>12</v>
      </c>
      <c r="H33" s="14" t="s">
        <v>13</v>
      </c>
      <c r="I33" s="14" t="s">
        <v>16</v>
      </c>
      <c r="J33" s="19" t="s">
        <v>87</v>
      </c>
      <c r="K33" s="20">
        <f>SUM(K34)</f>
        <v>2150</v>
      </c>
      <c r="L33" s="20">
        <f t="shared" ref="L33:M33" si="9">SUM(L34)</f>
        <v>2150</v>
      </c>
      <c r="M33" s="35">
        <f t="shared" si="9"/>
        <v>2150</v>
      </c>
      <c r="N33" s="8"/>
      <c r="O33" s="8"/>
    </row>
    <row r="34" spans="1:15" s="1" customFormat="1" ht="76.5">
      <c r="A34" s="43">
        <f t="shared" si="1"/>
        <v>25</v>
      </c>
      <c r="B34" s="59" t="s">
        <v>49</v>
      </c>
      <c r="C34" s="14" t="s">
        <v>8</v>
      </c>
      <c r="D34" s="14" t="s">
        <v>24</v>
      </c>
      <c r="E34" s="14" t="s">
        <v>24</v>
      </c>
      <c r="F34" s="14" t="s">
        <v>17</v>
      </c>
      <c r="G34" s="14" t="s">
        <v>65</v>
      </c>
      <c r="H34" s="14" t="s">
        <v>13</v>
      </c>
      <c r="I34" s="14" t="s">
        <v>16</v>
      </c>
      <c r="J34" s="19" t="s">
        <v>86</v>
      </c>
      <c r="K34" s="20">
        <v>2150</v>
      </c>
      <c r="L34" s="20">
        <v>2150</v>
      </c>
      <c r="M34" s="34">
        <v>2150</v>
      </c>
      <c r="N34" s="8"/>
      <c r="O34" s="8"/>
    </row>
    <row r="35" spans="1:15" s="1" customFormat="1" ht="51">
      <c r="A35" s="43">
        <f t="shared" si="1"/>
        <v>26</v>
      </c>
      <c r="B35" s="59" t="s">
        <v>49</v>
      </c>
      <c r="C35" s="14" t="s">
        <v>8</v>
      </c>
      <c r="D35" s="14" t="s">
        <v>24</v>
      </c>
      <c r="E35" s="14" t="s">
        <v>24</v>
      </c>
      <c r="F35" s="14" t="s">
        <v>19</v>
      </c>
      <c r="G35" s="14" t="s">
        <v>12</v>
      </c>
      <c r="H35" s="14" t="s">
        <v>13</v>
      </c>
      <c r="I35" s="14" t="s">
        <v>16</v>
      </c>
      <c r="J35" s="3" t="s">
        <v>88</v>
      </c>
      <c r="K35" s="20">
        <f>SUM(K36)</f>
        <v>43231</v>
      </c>
      <c r="L35" s="20">
        <f t="shared" ref="L35:M35" si="10">SUM(L36)</f>
        <v>43231</v>
      </c>
      <c r="M35" s="35">
        <f t="shared" si="10"/>
        <v>43231</v>
      </c>
      <c r="N35" s="8"/>
      <c r="O35" s="8"/>
    </row>
    <row r="36" spans="1:15" s="1" customFormat="1" ht="63.75">
      <c r="A36" s="43">
        <f t="shared" si="1"/>
        <v>27</v>
      </c>
      <c r="B36" s="59" t="s">
        <v>49</v>
      </c>
      <c r="C36" s="14" t="s">
        <v>8</v>
      </c>
      <c r="D36" s="14" t="s">
        <v>24</v>
      </c>
      <c r="E36" s="14" t="s">
        <v>24</v>
      </c>
      <c r="F36" s="14" t="s">
        <v>30</v>
      </c>
      <c r="G36" s="14" t="s">
        <v>65</v>
      </c>
      <c r="H36" s="14" t="s">
        <v>13</v>
      </c>
      <c r="I36" s="14" t="s">
        <v>16</v>
      </c>
      <c r="J36" s="3" t="s">
        <v>67</v>
      </c>
      <c r="K36" s="20">
        <v>43231</v>
      </c>
      <c r="L36" s="20">
        <v>43231</v>
      </c>
      <c r="M36" s="34">
        <v>43231</v>
      </c>
      <c r="N36" s="8"/>
      <c r="O36" s="8"/>
    </row>
    <row r="37" spans="1:15" s="1" customFormat="1">
      <c r="A37" s="43">
        <f t="shared" si="1"/>
        <v>28</v>
      </c>
      <c r="B37" s="59" t="s">
        <v>47</v>
      </c>
      <c r="C37" s="14" t="s">
        <v>8</v>
      </c>
      <c r="D37" s="14" t="s">
        <v>23</v>
      </c>
      <c r="E37" s="14" t="s">
        <v>12</v>
      </c>
      <c r="F37" s="14" t="s">
        <v>47</v>
      </c>
      <c r="G37" s="14" t="s">
        <v>12</v>
      </c>
      <c r="H37" s="14" t="s">
        <v>13</v>
      </c>
      <c r="I37" s="14" t="s">
        <v>47</v>
      </c>
      <c r="J37" s="3" t="s">
        <v>46</v>
      </c>
      <c r="K37" s="21">
        <f>SUM(K38:K38)</f>
        <v>16400</v>
      </c>
      <c r="L37" s="21">
        <f t="shared" ref="L37:M37" si="11">SUM(L38:L38)</f>
        <v>16728</v>
      </c>
      <c r="M37" s="31">
        <f t="shared" si="11"/>
        <v>17230</v>
      </c>
      <c r="N37" s="8"/>
      <c r="O37" s="8"/>
    </row>
    <row r="38" spans="1:15" s="1" customFormat="1" ht="76.5">
      <c r="A38" s="43">
        <f t="shared" si="1"/>
        <v>29</v>
      </c>
      <c r="B38" s="59" t="s">
        <v>49</v>
      </c>
      <c r="C38" s="14" t="s">
        <v>8</v>
      </c>
      <c r="D38" s="14" t="s">
        <v>23</v>
      </c>
      <c r="E38" s="14" t="s">
        <v>25</v>
      </c>
      <c r="F38" s="14" t="s">
        <v>15</v>
      </c>
      <c r="G38" s="14" t="s">
        <v>14</v>
      </c>
      <c r="H38" s="14" t="s">
        <v>105</v>
      </c>
      <c r="I38" s="14" t="s">
        <v>16</v>
      </c>
      <c r="J38" s="2" t="s">
        <v>89</v>
      </c>
      <c r="K38" s="20">
        <v>16400</v>
      </c>
      <c r="L38" s="20">
        <v>16728</v>
      </c>
      <c r="M38" s="36">
        <v>17230</v>
      </c>
      <c r="N38" s="8"/>
      <c r="O38" s="8"/>
    </row>
    <row r="39" spans="1:15" s="1" customFormat="1" ht="38.25">
      <c r="A39" s="43">
        <f t="shared" si="1"/>
        <v>30</v>
      </c>
      <c r="B39" s="59" t="s">
        <v>49</v>
      </c>
      <c r="C39" s="14" t="s">
        <v>8</v>
      </c>
      <c r="D39" s="14" t="s">
        <v>81</v>
      </c>
      <c r="E39" s="14" t="s">
        <v>12</v>
      </c>
      <c r="F39" s="14" t="s">
        <v>47</v>
      </c>
      <c r="G39" s="14" t="s">
        <v>12</v>
      </c>
      <c r="H39" s="14" t="s">
        <v>13</v>
      </c>
      <c r="I39" s="14" t="s">
        <v>16</v>
      </c>
      <c r="J39" s="3" t="s">
        <v>82</v>
      </c>
      <c r="K39" s="21">
        <f>SUM(K40:K40)</f>
        <v>2</v>
      </c>
      <c r="L39" s="21"/>
      <c r="M39" s="34"/>
      <c r="N39" s="8"/>
      <c r="O39" s="8"/>
    </row>
    <row r="40" spans="1:15" s="1" customFormat="1" ht="51">
      <c r="A40" s="43">
        <f t="shared" si="1"/>
        <v>31</v>
      </c>
      <c r="B40" s="59" t="s">
        <v>49</v>
      </c>
      <c r="C40" s="14" t="s">
        <v>8</v>
      </c>
      <c r="D40" s="14" t="s">
        <v>81</v>
      </c>
      <c r="E40" s="14" t="s">
        <v>65</v>
      </c>
      <c r="F40" s="14" t="s">
        <v>119</v>
      </c>
      <c r="G40" s="14" t="s">
        <v>65</v>
      </c>
      <c r="H40" s="14" t="s">
        <v>13</v>
      </c>
      <c r="I40" s="14" t="s">
        <v>16</v>
      </c>
      <c r="J40" s="3" t="s">
        <v>83</v>
      </c>
      <c r="K40" s="20">
        <v>2</v>
      </c>
      <c r="L40" s="20"/>
      <c r="M40" s="34"/>
      <c r="N40" s="8"/>
      <c r="O40" s="8"/>
    </row>
    <row r="41" spans="1:15" s="1" customFormat="1" ht="58.5" customHeight="1">
      <c r="A41" s="43">
        <f t="shared" si="1"/>
        <v>32</v>
      </c>
      <c r="B41" s="59" t="s">
        <v>110</v>
      </c>
      <c r="C41" s="14" t="s">
        <v>8</v>
      </c>
      <c r="D41" s="14" t="s">
        <v>31</v>
      </c>
      <c r="E41" s="14" t="s">
        <v>12</v>
      </c>
      <c r="F41" s="14" t="s">
        <v>47</v>
      </c>
      <c r="G41" s="14" t="s">
        <v>12</v>
      </c>
      <c r="H41" s="14" t="s">
        <v>13</v>
      </c>
      <c r="I41" s="14" t="s">
        <v>47</v>
      </c>
      <c r="J41" s="3" t="s">
        <v>0</v>
      </c>
      <c r="K41" s="21">
        <f>SUM(K43+K45+K47+K50)</f>
        <v>49461.919999999998</v>
      </c>
      <c r="L41" s="21">
        <f t="shared" ref="L41:M41" si="12">SUM(L43+L45+L47+L50)</f>
        <v>39858.720000000001</v>
      </c>
      <c r="M41" s="31">
        <f t="shared" si="12"/>
        <v>39859.72</v>
      </c>
      <c r="N41" s="8"/>
      <c r="O41" s="8"/>
    </row>
    <row r="42" spans="1:15" s="1" customFormat="1" ht="102">
      <c r="A42" s="43">
        <f t="shared" si="1"/>
        <v>33</v>
      </c>
      <c r="B42" s="59" t="s">
        <v>110</v>
      </c>
      <c r="C42" s="14" t="s">
        <v>8</v>
      </c>
      <c r="D42" s="14" t="s">
        <v>31</v>
      </c>
      <c r="E42" s="14" t="s">
        <v>29</v>
      </c>
      <c r="F42" s="14" t="s">
        <v>47</v>
      </c>
      <c r="G42" s="14" t="s">
        <v>12</v>
      </c>
      <c r="H42" s="14" t="s">
        <v>13</v>
      </c>
      <c r="I42" s="14" t="s">
        <v>28</v>
      </c>
      <c r="J42" s="3" t="s">
        <v>90</v>
      </c>
      <c r="K42" s="20">
        <f>SUM(K43+K45)</f>
        <v>45293.2</v>
      </c>
      <c r="L42" s="20">
        <f t="shared" ref="L42:M42" si="13">SUM(L43+L45)</f>
        <v>35688</v>
      </c>
      <c r="M42" s="35">
        <f t="shared" si="13"/>
        <v>35688</v>
      </c>
      <c r="N42" s="8"/>
      <c r="O42" s="8"/>
    </row>
    <row r="43" spans="1:15" s="1" customFormat="1" ht="76.5">
      <c r="A43" s="43">
        <f t="shared" si="1"/>
        <v>34</v>
      </c>
      <c r="B43" s="59" t="s">
        <v>110</v>
      </c>
      <c r="C43" s="14" t="s">
        <v>8</v>
      </c>
      <c r="D43" s="14" t="s">
        <v>31</v>
      </c>
      <c r="E43" s="14" t="s">
        <v>29</v>
      </c>
      <c r="F43" s="14" t="s">
        <v>15</v>
      </c>
      <c r="G43" s="14" t="s">
        <v>12</v>
      </c>
      <c r="H43" s="14" t="s">
        <v>13</v>
      </c>
      <c r="I43" s="14" t="s">
        <v>28</v>
      </c>
      <c r="J43" s="23" t="s">
        <v>112</v>
      </c>
      <c r="K43" s="20">
        <f>SUM(K44)</f>
        <v>43293.2</v>
      </c>
      <c r="L43" s="20">
        <f t="shared" ref="L43:M43" si="14">SUM(L44)</f>
        <v>33688</v>
      </c>
      <c r="M43" s="35">
        <f t="shared" si="14"/>
        <v>33688</v>
      </c>
      <c r="N43" s="8"/>
      <c r="O43" s="8"/>
    </row>
    <row r="44" spans="1:15" s="1" customFormat="1" ht="90.75" customHeight="1">
      <c r="A44" s="43">
        <f t="shared" si="1"/>
        <v>35</v>
      </c>
      <c r="B44" s="59" t="s">
        <v>110</v>
      </c>
      <c r="C44" s="15" t="s">
        <v>8</v>
      </c>
      <c r="D44" s="15" t="s">
        <v>31</v>
      </c>
      <c r="E44" s="15" t="s">
        <v>29</v>
      </c>
      <c r="F44" s="15" t="s">
        <v>17</v>
      </c>
      <c r="G44" s="15" t="s">
        <v>65</v>
      </c>
      <c r="H44" s="15" t="s">
        <v>13</v>
      </c>
      <c r="I44" s="15" t="s">
        <v>28</v>
      </c>
      <c r="J44" s="23" t="s">
        <v>129</v>
      </c>
      <c r="K44" s="20">
        <v>43293.2</v>
      </c>
      <c r="L44" s="20">
        <v>33688</v>
      </c>
      <c r="M44" s="36">
        <v>33688</v>
      </c>
      <c r="N44" s="8"/>
      <c r="O44" s="8"/>
    </row>
    <row r="45" spans="1:15" s="1" customFormat="1" ht="89.25">
      <c r="A45" s="43">
        <f t="shared" si="1"/>
        <v>36</v>
      </c>
      <c r="B45" s="59" t="s">
        <v>110</v>
      </c>
      <c r="C45" s="14" t="s">
        <v>8</v>
      </c>
      <c r="D45" s="14" t="s">
        <v>31</v>
      </c>
      <c r="E45" s="14" t="s">
        <v>29</v>
      </c>
      <c r="F45" s="14" t="s">
        <v>20</v>
      </c>
      <c r="G45" s="14" t="s">
        <v>12</v>
      </c>
      <c r="H45" s="14" t="s">
        <v>13</v>
      </c>
      <c r="I45" s="14" t="s">
        <v>28</v>
      </c>
      <c r="J45" s="23" t="s">
        <v>113</v>
      </c>
      <c r="K45" s="20">
        <f>SUM(K46)</f>
        <v>2000</v>
      </c>
      <c r="L45" s="20">
        <f t="shared" ref="L45:M45" si="15">SUM(L46)</f>
        <v>2000</v>
      </c>
      <c r="M45" s="35">
        <f t="shared" si="15"/>
        <v>2000</v>
      </c>
      <c r="N45" s="8"/>
      <c r="O45" s="8"/>
    </row>
    <row r="46" spans="1:15" s="1" customFormat="1" ht="54" customHeight="1">
      <c r="A46" s="43">
        <f t="shared" si="1"/>
        <v>37</v>
      </c>
      <c r="B46" s="59" t="s">
        <v>110</v>
      </c>
      <c r="C46" s="15" t="s">
        <v>8</v>
      </c>
      <c r="D46" s="15" t="s">
        <v>31</v>
      </c>
      <c r="E46" s="15" t="s">
        <v>29</v>
      </c>
      <c r="F46" s="15" t="s">
        <v>68</v>
      </c>
      <c r="G46" s="15" t="s">
        <v>65</v>
      </c>
      <c r="H46" s="15" t="s">
        <v>13</v>
      </c>
      <c r="I46" s="15" t="s">
        <v>28</v>
      </c>
      <c r="J46" s="23" t="s">
        <v>114</v>
      </c>
      <c r="K46" s="20">
        <v>2000</v>
      </c>
      <c r="L46" s="20">
        <v>2000</v>
      </c>
      <c r="M46" s="34">
        <v>2000</v>
      </c>
      <c r="N46" s="8"/>
      <c r="O46" s="8"/>
    </row>
    <row r="47" spans="1:15" s="1" customFormat="1" ht="25.5">
      <c r="A47" s="43">
        <f t="shared" si="1"/>
        <v>38</v>
      </c>
      <c r="B47" s="59" t="s">
        <v>110</v>
      </c>
      <c r="C47" s="15" t="s">
        <v>8</v>
      </c>
      <c r="D47" s="15" t="s">
        <v>31</v>
      </c>
      <c r="E47" s="15" t="s">
        <v>22</v>
      </c>
      <c r="F47" s="15" t="s">
        <v>47</v>
      </c>
      <c r="G47" s="15" t="s">
        <v>12</v>
      </c>
      <c r="H47" s="15" t="s">
        <v>13</v>
      </c>
      <c r="I47" s="15" t="s">
        <v>28</v>
      </c>
      <c r="J47" s="2" t="s">
        <v>77</v>
      </c>
      <c r="K47" s="20">
        <f>SUM(K48)</f>
        <v>10</v>
      </c>
      <c r="L47" s="20">
        <f t="shared" ref="L47:M48" si="16">SUM(L48)</f>
        <v>12</v>
      </c>
      <c r="M47" s="35">
        <f t="shared" si="16"/>
        <v>13</v>
      </c>
      <c r="N47" s="8"/>
      <c r="O47" s="8"/>
    </row>
    <row r="48" spans="1:15" s="1" customFormat="1" ht="51">
      <c r="A48" s="43">
        <f t="shared" si="1"/>
        <v>39</v>
      </c>
      <c r="B48" s="59" t="s">
        <v>110</v>
      </c>
      <c r="C48" s="15" t="s">
        <v>8</v>
      </c>
      <c r="D48" s="15" t="s">
        <v>31</v>
      </c>
      <c r="E48" s="15" t="s">
        <v>22</v>
      </c>
      <c r="F48" s="15" t="s">
        <v>15</v>
      </c>
      <c r="G48" s="15" t="s">
        <v>12</v>
      </c>
      <c r="H48" s="15" t="s">
        <v>13</v>
      </c>
      <c r="I48" s="15" t="s">
        <v>28</v>
      </c>
      <c r="J48" s="2" t="s">
        <v>91</v>
      </c>
      <c r="K48" s="20">
        <f>SUM(K49)</f>
        <v>10</v>
      </c>
      <c r="L48" s="20">
        <f t="shared" si="16"/>
        <v>12</v>
      </c>
      <c r="M48" s="35">
        <f t="shared" si="16"/>
        <v>13</v>
      </c>
      <c r="N48" s="8"/>
      <c r="O48" s="8"/>
    </row>
    <row r="49" spans="1:15" s="1" customFormat="1" ht="63.75">
      <c r="A49" s="43">
        <f t="shared" si="1"/>
        <v>40</v>
      </c>
      <c r="B49" s="59" t="s">
        <v>110</v>
      </c>
      <c r="C49" s="15" t="s">
        <v>8</v>
      </c>
      <c r="D49" s="15" t="s">
        <v>31</v>
      </c>
      <c r="E49" s="15" t="s">
        <v>22</v>
      </c>
      <c r="F49" s="15" t="s">
        <v>84</v>
      </c>
      <c r="G49" s="15" t="s">
        <v>65</v>
      </c>
      <c r="H49" s="15" t="s">
        <v>13</v>
      </c>
      <c r="I49" s="15" t="s">
        <v>28</v>
      </c>
      <c r="J49" s="2" t="s">
        <v>85</v>
      </c>
      <c r="K49" s="20">
        <v>10</v>
      </c>
      <c r="L49" s="20">
        <v>12</v>
      </c>
      <c r="M49" s="34">
        <v>13</v>
      </c>
      <c r="N49" s="8"/>
      <c r="O49" s="8"/>
    </row>
    <row r="50" spans="1:15" s="1" customFormat="1" ht="53.25" customHeight="1">
      <c r="A50" s="43">
        <f t="shared" si="1"/>
        <v>41</v>
      </c>
      <c r="B50" s="59" t="s">
        <v>110</v>
      </c>
      <c r="C50" s="15" t="s">
        <v>8</v>
      </c>
      <c r="D50" s="15" t="s">
        <v>31</v>
      </c>
      <c r="E50" s="15" t="s">
        <v>81</v>
      </c>
      <c r="F50" s="15" t="s">
        <v>47</v>
      </c>
      <c r="G50" s="15" t="s">
        <v>12</v>
      </c>
      <c r="H50" s="15" t="s">
        <v>13</v>
      </c>
      <c r="I50" s="15" t="s">
        <v>28</v>
      </c>
      <c r="J50" s="2" t="s">
        <v>118</v>
      </c>
      <c r="K50" s="20">
        <f>SUM(K51)</f>
        <v>4158.72</v>
      </c>
      <c r="L50" s="20">
        <f t="shared" ref="L50:M50" si="17">SUM(L51)</f>
        <v>4158.72</v>
      </c>
      <c r="M50" s="35">
        <f t="shared" si="17"/>
        <v>4158.72</v>
      </c>
      <c r="N50" s="8"/>
      <c r="O50" s="8"/>
    </row>
    <row r="51" spans="1:15" s="1" customFormat="1" ht="53.25" customHeight="1">
      <c r="A51" s="43">
        <f t="shared" si="1"/>
        <v>42</v>
      </c>
      <c r="B51" s="59" t="s">
        <v>110</v>
      </c>
      <c r="C51" s="15" t="s">
        <v>8</v>
      </c>
      <c r="D51" s="15" t="s">
        <v>31</v>
      </c>
      <c r="E51" s="15" t="s">
        <v>81</v>
      </c>
      <c r="F51" s="15" t="s">
        <v>78</v>
      </c>
      <c r="G51" s="15" t="s">
        <v>65</v>
      </c>
      <c r="H51" s="15" t="s">
        <v>13</v>
      </c>
      <c r="I51" s="15" t="s">
        <v>28</v>
      </c>
      <c r="J51" s="2" t="s">
        <v>115</v>
      </c>
      <c r="K51" s="20">
        <v>4158.72</v>
      </c>
      <c r="L51" s="20">
        <v>4158.72</v>
      </c>
      <c r="M51" s="42">
        <v>4158.72</v>
      </c>
      <c r="N51" s="8"/>
      <c r="O51" s="8"/>
    </row>
    <row r="52" spans="1:15" s="1" customFormat="1" ht="25.5">
      <c r="A52" s="43">
        <f t="shared" si="1"/>
        <v>43</v>
      </c>
      <c r="B52" s="59" t="s">
        <v>124</v>
      </c>
      <c r="C52" s="14" t="s">
        <v>8</v>
      </c>
      <c r="D52" s="14" t="s">
        <v>32</v>
      </c>
      <c r="E52" s="14" t="s">
        <v>12</v>
      </c>
      <c r="F52" s="14" t="s">
        <v>47</v>
      </c>
      <c r="G52" s="14" t="s">
        <v>12</v>
      </c>
      <c r="H52" s="14" t="s">
        <v>13</v>
      </c>
      <c r="I52" s="14" t="s">
        <v>47</v>
      </c>
      <c r="J52" s="3" t="s">
        <v>3</v>
      </c>
      <c r="K52" s="21">
        <f>SUM(K53:K56)</f>
        <v>3800</v>
      </c>
      <c r="L52" s="21">
        <f t="shared" ref="L52:M52" si="18">SUM(L53:L56)</f>
        <v>5382</v>
      </c>
      <c r="M52" s="31">
        <f t="shared" si="18"/>
        <v>5597</v>
      </c>
      <c r="N52" s="8"/>
      <c r="O52" s="8"/>
    </row>
    <row r="53" spans="1:15" s="1" customFormat="1" ht="38.25">
      <c r="A53" s="43">
        <f t="shared" si="1"/>
        <v>44</v>
      </c>
      <c r="B53" s="59" t="s">
        <v>124</v>
      </c>
      <c r="C53" s="14" t="s">
        <v>8</v>
      </c>
      <c r="D53" s="14" t="s">
        <v>32</v>
      </c>
      <c r="E53" s="14" t="s">
        <v>14</v>
      </c>
      <c r="F53" s="14" t="s">
        <v>15</v>
      </c>
      <c r="G53" s="14" t="s">
        <v>14</v>
      </c>
      <c r="H53" s="14" t="s">
        <v>13</v>
      </c>
      <c r="I53" s="14" t="s">
        <v>28</v>
      </c>
      <c r="J53" s="3" t="s">
        <v>125</v>
      </c>
      <c r="K53" s="20">
        <v>2014</v>
      </c>
      <c r="L53" s="20">
        <v>2697.6</v>
      </c>
      <c r="M53" s="36">
        <v>2795.3</v>
      </c>
      <c r="N53" s="8"/>
      <c r="O53" s="8"/>
    </row>
    <row r="54" spans="1:15" s="1" customFormat="1" ht="38.25">
      <c r="A54" s="43">
        <f t="shared" si="1"/>
        <v>45</v>
      </c>
      <c r="B54" s="59" t="s">
        <v>124</v>
      </c>
      <c r="C54" s="14" t="s">
        <v>8</v>
      </c>
      <c r="D54" s="14" t="s">
        <v>32</v>
      </c>
      <c r="E54" s="14" t="s">
        <v>14</v>
      </c>
      <c r="F54" s="14" t="s">
        <v>19</v>
      </c>
      <c r="G54" s="14" t="s">
        <v>14</v>
      </c>
      <c r="H54" s="14" t="s">
        <v>13</v>
      </c>
      <c r="I54" s="14" t="s">
        <v>28</v>
      </c>
      <c r="J54" s="3" t="s">
        <v>126</v>
      </c>
      <c r="K54" s="20">
        <v>38</v>
      </c>
      <c r="L54" s="20">
        <v>28</v>
      </c>
      <c r="M54" s="36">
        <v>40.4</v>
      </c>
      <c r="N54" s="8"/>
      <c r="O54" s="8"/>
    </row>
    <row r="55" spans="1:15" s="1" customFormat="1" ht="25.5">
      <c r="A55" s="43">
        <f t="shared" si="1"/>
        <v>46</v>
      </c>
      <c r="B55" s="59" t="s">
        <v>124</v>
      </c>
      <c r="C55" s="14" t="s">
        <v>8</v>
      </c>
      <c r="D55" s="14" t="s">
        <v>32</v>
      </c>
      <c r="E55" s="14" t="s">
        <v>14</v>
      </c>
      <c r="F55" s="14" t="s">
        <v>20</v>
      </c>
      <c r="G55" s="14" t="s">
        <v>14</v>
      </c>
      <c r="H55" s="14" t="s">
        <v>13</v>
      </c>
      <c r="I55" s="14" t="s">
        <v>28</v>
      </c>
      <c r="J55" s="3" t="s">
        <v>127</v>
      </c>
      <c r="K55" s="20">
        <v>209</v>
      </c>
      <c r="L55" s="20">
        <v>69.900000000000006</v>
      </c>
      <c r="M55" s="36">
        <v>100.9</v>
      </c>
      <c r="N55" s="8"/>
      <c r="O55" s="8"/>
    </row>
    <row r="56" spans="1:15" s="1" customFormat="1" ht="25.5">
      <c r="A56" s="43">
        <f t="shared" si="1"/>
        <v>47</v>
      </c>
      <c r="B56" s="59" t="s">
        <v>124</v>
      </c>
      <c r="C56" s="14" t="s">
        <v>8</v>
      </c>
      <c r="D56" s="14" t="s">
        <v>32</v>
      </c>
      <c r="E56" s="14" t="s">
        <v>14</v>
      </c>
      <c r="F56" s="14" t="s">
        <v>21</v>
      </c>
      <c r="G56" s="14" t="s">
        <v>14</v>
      </c>
      <c r="H56" s="14" t="s">
        <v>13</v>
      </c>
      <c r="I56" s="14" t="s">
        <v>28</v>
      </c>
      <c r="J56" s="3" t="s">
        <v>128</v>
      </c>
      <c r="K56" s="20">
        <v>1539</v>
      </c>
      <c r="L56" s="20">
        <v>2586.5</v>
      </c>
      <c r="M56" s="36">
        <v>2660.4</v>
      </c>
      <c r="N56" s="8"/>
      <c r="O56" s="8"/>
    </row>
    <row r="57" spans="1:15" s="1" customFormat="1" ht="38.25">
      <c r="A57" s="43">
        <f t="shared" si="1"/>
        <v>48</v>
      </c>
      <c r="B57" s="59" t="s">
        <v>47</v>
      </c>
      <c r="C57" s="14" t="s">
        <v>8</v>
      </c>
      <c r="D57" s="14" t="s">
        <v>92</v>
      </c>
      <c r="E57" s="14" t="s">
        <v>12</v>
      </c>
      <c r="F57" s="14" t="s">
        <v>47</v>
      </c>
      <c r="G57" s="14" t="s">
        <v>12</v>
      </c>
      <c r="H57" s="14" t="s">
        <v>13</v>
      </c>
      <c r="I57" s="14" t="s">
        <v>47</v>
      </c>
      <c r="J57" s="3" t="s">
        <v>130</v>
      </c>
      <c r="K57" s="21">
        <f>SUM(K58+K60+K62)</f>
        <v>2238</v>
      </c>
      <c r="L57" s="21">
        <f>SUM(L58+L60+L62)</f>
        <v>2343</v>
      </c>
      <c r="M57" s="31">
        <f>SUM(M58+M60+M62)</f>
        <v>2446</v>
      </c>
      <c r="N57" s="8"/>
      <c r="O57" s="8"/>
    </row>
    <row r="58" spans="1:15" s="1" customFormat="1" ht="38.25">
      <c r="A58" s="43">
        <f t="shared" si="1"/>
        <v>49</v>
      </c>
      <c r="B58" s="59" t="s">
        <v>47</v>
      </c>
      <c r="C58" s="14" t="s">
        <v>8</v>
      </c>
      <c r="D58" s="14" t="s">
        <v>92</v>
      </c>
      <c r="E58" s="14" t="s">
        <v>14</v>
      </c>
      <c r="F58" s="14" t="s">
        <v>139</v>
      </c>
      <c r="G58" s="14" t="s">
        <v>12</v>
      </c>
      <c r="H58" s="14" t="s">
        <v>13</v>
      </c>
      <c r="I58" s="14" t="s">
        <v>47</v>
      </c>
      <c r="J58" s="3" t="s">
        <v>138</v>
      </c>
      <c r="K58" s="20">
        <f>SUM(K59:K59)</f>
        <v>382</v>
      </c>
      <c r="L58" s="20">
        <f t="shared" ref="L58:M58" si="19">SUM(L59:L59)</f>
        <v>382</v>
      </c>
      <c r="M58" s="35">
        <f t="shared" si="19"/>
        <v>382</v>
      </c>
      <c r="N58" s="8"/>
      <c r="O58" s="8"/>
    </row>
    <row r="59" spans="1:15" s="1" customFormat="1" ht="38.25">
      <c r="A59" s="43">
        <f t="shared" si="1"/>
        <v>50</v>
      </c>
      <c r="B59" s="59" t="s">
        <v>106</v>
      </c>
      <c r="C59" s="14" t="s">
        <v>8</v>
      </c>
      <c r="D59" s="14" t="s">
        <v>92</v>
      </c>
      <c r="E59" s="14" t="s">
        <v>14</v>
      </c>
      <c r="F59" s="14" t="s">
        <v>121</v>
      </c>
      <c r="G59" s="14" t="s">
        <v>65</v>
      </c>
      <c r="H59" s="14" t="s">
        <v>13</v>
      </c>
      <c r="I59" s="14" t="s">
        <v>26</v>
      </c>
      <c r="J59" s="3" t="s">
        <v>140</v>
      </c>
      <c r="K59" s="20">
        <v>382</v>
      </c>
      <c r="L59" s="20">
        <v>382</v>
      </c>
      <c r="M59" s="34">
        <v>382</v>
      </c>
      <c r="N59" s="8"/>
      <c r="O59" s="8"/>
    </row>
    <row r="60" spans="1:15" s="1" customFormat="1" ht="25.5">
      <c r="A60" s="43">
        <f t="shared" si="1"/>
        <v>51</v>
      </c>
      <c r="B60" s="59" t="s">
        <v>47</v>
      </c>
      <c r="C60" s="14" t="s">
        <v>8</v>
      </c>
      <c r="D60" s="14" t="s">
        <v>92</v>
      </c>
      <c r="E60" s="14" t="s">
        <v>18</v>
      </c>
      <c r="F60" s="14" t="s">
        <v>139</v>
      </c>
      <c r="G60" s="14" t="s">
        <v>12</v>
      </c>
      <c r="H60" s="14" t="s">
        <v>13</v>
      </c>
      <c r="I60" s="14" t="s">
        <v>26</v>
      </c>
      <c r="J60" s="3" t="s">
        <v>141</v>
      </c>
      <c r="K60" s="20">
        <f>SUM(K61:K61)</f>
        <v>1644</v>
      </c>
      <c r="L60" s="20">
        <f>SUM(L61:L61)</f>
        <v>1744</v>
      </c>
      <c r="M60" s="35">
        <f>SUM(M61:M61)</f>
        <v>1844</v>
      </c>
      <c r="N60" s="8"/>
      <c r="O60" s="8"/>
    </row>
    <row r="61" spans="1:15" s="1" customFormat="1" ht="15">
      <c r="A61" s="43">
        <f t="shared" si="1"/>
        <v>52</v>
      </c>
      <c r="B61" s="59" t="s">
        <v>110</v>
      </c>
      <c r="C61" s="14" t="s">
        <v>8</v>
      </c>
      <c r="D61" s="14" t="s">
        <v>92</v>
      </c>
      <c r="E61" s="14" t="s">
        <v>18</v>
      </c>
      <c r="F61" s="14" t="s">
        <v>121</v>
      </c>
      <c r="G61" s="14" t="s">
        <v>65</v>
      </c>
      <c r="H61" s="14" t="s">
        <v>13</v>
      </c>
      <c r="I61" s="14" t="s">
        <v>26</v>
      </c>
      <c r="J61" s="24" t="s">
        <v>120</v>
      </c>
      <c r="K61" s="20">
        <v>1644</v>
      </c>
      <c r="L61" s="20">
        <v>1744</v>
      </c>
      <c r="M61" s="34">
        <v>1844</v>
      </c>
      <c r="N61" s="8"/>
      <c r="O61" s="8"/>
    </row>
    <row r="62" spans="1:15" s="1" customFormat="1" ht="38.25">
      <c r="A62" s="43">
        <f t="shared" si="1"/>
        <v>53</v>
      </c>
      <c r="B62" s="59" t="s">
        <v>47</v>
      </c>
      <c r="C62" s="14" t="s">
        <v>8</v>
      </c>
      <c r="D62" s="14" t="s">
        <v>92</v>
      </c>
      <c r="E62" s="14" t="s">
        <v>18</v>
      </c>
      <c r="F62" s="14" t="s">
        <v>145</v>
      </c>
      <c r="G62" s="14" t="s">
        <v>65</v>
      </c>
      <c r="H62" s="14" t="s">
        <v>13</v>
      </c>
      <c r="I62" s="14" t="s">
        <v>26</v>
      </c>
      <c r="J62" s="25" t="s">
        <v>146</v>
      </c>
      <c r="K62" s="20">
        <f>SUM(K63:K64)</f>
        <v>212</v>
      </c>
      <c r="L62" s="20">
        <f t="shared" ref="L62:M62" si="20">SUM(L63:L64)</f>
        <v>217</v>
      </c>
      <c r="M62" s="35">
        <f t="shared" si="20"/>
        <v>220</v>
      </c>
      <c r="N62" s="8"/>
      <c r="O62" s="8"/>
    </row>
    <row r="63" spans="1:15" s="1" customFormat="1" ht="38.25">
      <c r="A63" s="43">
        <f t="shared" si="1"/>
        <v>54</v>
      </c>
      <c r="B63" s="59" t="s">
        <v>106</v>
      </c>
      <c r="C63" s="14" t="s">
        <v>8</v>
      </c>
      <c r="D63" s="14" t="s">
        <v>92</v>
      </c>
      <c r="E63" s="14" t="s">
        <v>18</v>
      </c>
      <c r="F63" s="14" t="s">
        <v>145</v>
      </c>
      <c r="G63" s="14" t="s">
        <v>65</v>
      </c>
      <c r="H63" s="14" t="s">
        <v>13</v>
      </c>
      <c r="I63" s="14" t="s">
        <v>26</v>
      </c>
      <c r="J63" s="25" t="s">
        <v>146</v>
      </c>
      <c r="K63" s="20">
        <v>92</v>
      </c>
      <c r="L63" s="20">
        <v>85</v>
      </c>
      <c r="M63" s="35">
        <v>82</v>
      </c>
      <c r="N63" s="8"/>
      <c r="O63" s="8"/>
    </row>
    <row r="64" spans="1:15" s="1" customFormat="1" ht="38.25">
      <c r="A64" s="43">
        <f t="shared" si="1"/>
        <v>55</v>
      </c>
      <c r="B64" s="59" t="s">
        <v>110</v>
      </c>
      <c r="C64" s="14" t="s">
        <v>8</v>
      </c>
      <c r="D64" s="14" t="s">
        <v>92</v>
      </c>
      <c r="E64" s="14" t="s">
        <v>18</v>
      </c>
      <c r="F64" s="14" t="s">
        <v>145</v>
      </c>
      <c r="G64" s="14" t="s">
        <v>65</v>
      </c>
      <c r="H64" s="14" t="s">
        <v>13</v>
      </c>
      <c r="I64" s="14" t="s">
        <v>26</v>
      </c>
      <c r="J64" s="25" t="s">
        <v>146</v>
      </c>
      <c r="K64" s="20">
        <v>120</v>
      </c>
      <c r="L64" s="20">
        <v>132</v>
      </c>
      <c r="M64" s="34">
        <v>138</v>
      </c>
      <c r="N64" s="8"/>
      <c r="O64" s="8"/>
    </row>
    <row r="65" spans="1:15" s="1" customFormat="1" ht="25.5">
      <c r="A65" s="43">
        <f t="shared" si="1"/>
        <v>56</v>
      </c>
      <c r="B65" s="59" t="s">
        <v>110</v>
      </c>
      <c r="C65" s="14" t="s">
        <v>8</v>
      </c>
      <c r="D65" s="14" t="s">
        <v>33</v>
      </c>
      <c r="E65" s="14" t="s">
        <v>12</v>
      </c>
      <c r="F65" s="14" t="s">
        <v>47</v>
      </c>
      <c r="G65" s="14" t="s">
        <v>12</v>
      </c>
      <c r="H65" s="14" t="s">
        <v>13</v>
      </c>
      <c r="I65" s="14" t="s">
        <v>47</v>
      </c>
      <c r="J65" s="3" t="s">
        <v>4</v>
      </c>
      <c r="K65" s="21">
        <f>SUM(K66+K68)</f>
        <v>5300</v>
      </c>
      <c r="L65" s="21">
        <f t="shared" ref="L65:M65" si="21">SUM(L66+L68)</f>
        <v>4100</v>
      </c>
      <c r="M65" s="31">
        <f t="shared" si="21"/>
        <v>4100</v>
      </c>
      <c r="N65" s="8"/>
      <c r="O65" s="8"/>
    </row>
    <row r="66" spans="1:15" s="1" customFormat="1" ht="38.25">
      <c r="A66" s="43">
        <f t="shared" si="1"/>
        <v>57</v>
      </c>
      <c r="B66" s="59" t="s">
        <v>110</v>
      </c>
      <c r="C66" s="14" t="s">
        <v>8</v>
      </c>
      <c r="D66" s="14" t="s">
        <v>33</v>
      </c>
      <c r="E66" s="14" t="s">
        <v>18</v>
      </c>
      <c r="F66" s="14" t="s">
        <v>21</v>
      </c>
      <c r="G66" s="14" t="s">
        <v>12</v>
      </c>
      <c r="H66" s="14" t="s">
        <v>13</v>
      </c>
      <c r="I66" s="14" t="s">
        <v>63</v>
      </c>
      <c r="J66" s="3" t="s">
        <v>5</v>
      </c>
      <c r="K66" s="20">
        <f>SUM(K67)</f>
        <v>3700</v>
      </c>
      <c r="L66" s="20">
        <f t="shared" ref="L66:M66" si="22">SUM(L67)</f>
        <v>2500</v>
      </c>
      <c r="M66" s="35">
        <f t="shared" si="22"/>
        <v>2500</v>
      </c>
      <c r="N66" s="8"/>
      <c r="O66" s="8"/>
    </row>
    <row r="67" spans="1:15" s="1" customFormat="1" ht="102">
      <c r="A67" s="43">
        <f t="shared" si="1"/>
        <v>58</v>
      </c>
      <c r="B67" s="59" t="s">
        <v>110</v>
      </c>
      <c r="C67" s="14" t="s">
        <v>8</v>
      </c>
      <c r="D67" s="14" t="s">
        <v>33</v>
      </c>
      <c r="E67" s="14" t="s">
        <v>18</v>
      </c>
      <c r="F67" s="14" t="s">
        <v>122</v>
      </c>
      <c r="G67" s="14" t="s">
        <v>65</v>
      </c>
      <c r="H67" s="14" t="s">
        <v>13</v>
      </c>
      <c r="I67" s="14" t="s">
        <v>63</v>
      </c>
      <c r="J67" s="25" t="s">
        <v>123</v>
      </c>
      <c r="K67" s="20">
        <v>3700</v>
      </c>
      <c r="L67" s="20">
        <v>2500</v>
      </c>
      <c r="M67" s="34">
        <v>2500</v>
      </c>
      <c r="N67" s="8"/>
      <c r="O67" s="8"/>
    </row>
    <row r="68" spans="1:15" s="1" customFormat="1" ht="38.25">
      <c r="A68" s="43">
        <f t="shared" si="1"/>
        <v>59</v>
      </c>
      <c r="B68" s="59" t="s">
        <v>110</v>
      </c>
      <c r="C68" s="14" t="s">
        <v>8</v>
      </c>
      <c r="D68" s="14" t="s">
        <v>33</v>
      </c>
      <c r="E68" s="14" t="s">
        <v>24</v>
      </c>
      <c r="F68" s="14" t="s">
        <v>15</v>
      </c>
      <c r="G68" s="14" t="s">
        <v>12</v>
      </c>
      <c r="H68" s="14" t="s">
        <v>13</v>
      </c>
      <c r="I68" s="14" t="s">
        <v>131</v>
      </c>
      <c r="J68" s="25" t="s">
        <v>133</v>
      </c>
      <c r="K68" s="20">
        <f>SUM(K69)</f>
        <v>1600</v>
      </c>
      <c r="L68" s="20">
        <f t="shared" ref="L68:M68" si="23">SUM(L69)</f>
        <v>1600</v>
      </c>
      <c r="M68" s="35">
        <f t="shared" si="23"/>
        <v>1600</v>
      </c>
      <c r="N68" s="8"/>
      <c r="O68" s="8"/>
    </row>
    <row r="69" spans="1:15" s="1" customFormat="1" ht="51">
      <c r="A69" s="43">
        <f t="shared" si="1"/>
        <v>60</v>
      </c>
      <c r="B69" s="59" t="s">
        <v>110</v>
      </c>
      <c r="C69" s="14" t="s">
        <v>8</v>
      </c>
      <c r="D69" s="14" t="s">
        <v>33</v>
      </c>
      <c r="E69" s="14" t="s">
        <v>24</v>
      </c>
      <c r="F69" s="14" t="s">
        <v>17</v>
      </c>
      <c r="G69" s="14" t="s">
        <v>65</v>
      </c>
      <c r="H69" s="14" t="s">
        <v>13</v>
      </c>
      <c r="I69" s="14" t="s">
        <v>131</v>
      </c>
      <c r="J69" s="25" t="s">
        <v>132</v>
      </c>
      <c r="K69" s="20">
        <v>1600</v>
      </c>
      <c r="L69" s="20">
        <v>1600</v>
      </c>
      <c r="M69" s="34">
        <v>1600</v>
      </c>
      <c r="N69" s="8"/>
      <c r="O69" s="8"/>
    </row>
    <row r="70" spans="1:15" s="1" customFormat="1" ht="25.5">
      <c r="A70" s="43">
        <f t="shared" si="1"/>
        <v>61</v>
      </c>
      <c r="B70" s="59" t="s">
        <v>47</v>
      </c>
      <c r="C70" s="14" t="s">
        <v>8</v>
      </c>
      <c r="D70" s="14" t="s">
        <v>34</v>
      </c>
      <c r="E70" s="14" t="s">
        <v>12</v>
      </c>
      <c r="F70" s="14" t="s">
        <v>47</v>
      </c>
      <c r="G70" s="14" t="s">
        <v>12</v>
      </c>
      <c r="H70" s="14" t="s">
        <v>13</v>
      </c>
      <c r="I70" s="14" t="s">
        <v>47</v>
      </c>
      <c r="J70" s="3" t="s">
        <v>6</v>
      </c>
      <c r="K70" s="21">
        <f>SUM(K71:K78)</f>
        <v>5135</v>
      </c>
      <c r="L70" s="21">
        <f>SUM(L71:L77)</f>
        <v>5376</v>
      </c>
      <c r="M70" s="31">
        <f>SUM(M71:M77)</f>
        <v>5612</v>
      </c>
      <c r="N70" s="8"/>
      <c r="O70" s="8"/>
    </row>
    <row r="71" spans="1:15" s="1" customFormat="1" ht="25.5">
      <c r="A71" s="43">
        <f t="shared" si="1"/>
        <v>62</v>
      </c>
      <c r="B71" s="59" t="s">
        <v>49</v>
      </c>
      <c r="C71" s="14" t="s">
        <v>8</v>
      </c>
      <c r="D71" s="14" t="s">
        <v>34</v>
      </c>
      <c r="E71" s="14" t="s">
        <v>25</v>
      </c>
      <c r="F71" s="14" t="s">
        <v>47</v>
      </c>
      <c r="G71" s="14" t="s">
        <v>12</v>
      </c>
      <c r="H71" s="14" t="s">
        <v>13</v>
      </c>
      <c r="I71" s="14" t="s">
        <v>27</v>
      </c>
      <c r="J71" s="3" t="s">
        <v>69</v>
      </c>
      <c r="K71" s="20">
        <v>30</v>
      </c>
      <c r="L71" s="20">
        <v>43</v>
      </c>
      <c r="M71" s="34">
        <v>45</v>
      </c>
      <c r="N71" s="8"/>
      <c r="O71" s="8"/>
    </row>
    <row r="72" spans="1:15" s="1" customFormat="1" ht="51.75" customHeight="1">
      <c r="A72" s="43">
        <f t="shared" si="1"/>
        <v>63</v>
      </c>
      <c r="B72" s="59" t="s">
        <v>49</v>
      </c>
      <c r="C72" s="14" t="s">
        <v>8</v>
      </c>
      <c r="D72" s="14" t="s">
        <v>34</v>
      </c>
      <c r="E72" s="14" t="s">
        <v>24</v>
      </c>
      <c r="F72" s="14" t="s">
        <v>47</v>
      </c>
      <c r="G72" s="14" t="s">
        <v>14</v>
      </c>
      <c r="H72" s="14" t="s">
        <v>13</v>
      </c>
      <c r="I72" s="14" t="s">
        <v>27</v>
      </c>
      <c r="J72" s="3" t="s">
        <v>70</v>
      </c>
      <c r="K72" s="20">
        <v>10</v>
      </c>
      <c r="L72" s="20">
        <v>13</v>
      </c>
      <c r="M72" s="34">
        <v>15</v>
      </c>
      <c r="N72" s="8"/>
      <c r="O72" s="8"/>
    </row>
    <row r="73" spans="1:15" s="1" customFormat="1" ht="62.25" customHeight="1">
      <c r="A73" s="43">
        <f t="shared" si="1"/>
        <v>64</v>
      </c>
      <c r="B73" s="59" t="s">
        <v>47</v>
      </c>
      <c r="C73" s="14" t="s">
        <v>8</v>
      </c>
      <c r="D73" s="14" t="s">
        <v>34</v>
      </c>
      <c r="E73" s="14" t="s">
        <v>23</v>
      </c>
      <c r="F73" s="14" t="s">
        <v>47</v>
      </c>
      <c r="G73" s="14" t="s">
        <v>14</v>
      </c>
      <c r="H73" s="14" t="s">
        <v>13</v>
      </c>
      <c r="I73" s="14" t="s">
        <v>27</v>
      </c>
      <c r="J73" s="38" t="s">
        <v>144</v>
      </c>
      <c r="K73" s="20">
        <v>7</v>
      </c>
      <c r="L73" s="20">
        <v>10</v>
      </c>
      <c r="M73" s="34">
        <v>10</v>
      </c>
      <c r="N73" s="8"/>
      <c r="O73" s="8"/>
    </row>
    <row r="74" spans="1:15" s="1" customFormat="1" ht="89.25">
      <c r="A74" s="43">
        <f t="shared" si="1"/>
        <v>65</v>
      </c>
      <c r="B74" s="59" t="s">
        <v>47</v>
      </c>
      <c r="C74" s="14" t="s">
        <v>8</v>
      </c>
      <c r="D74" s="14" t="s">
        <v>34</v>
      </c>
      <c r="E74" s="14" t="s">
        <v>71</v>
      </c>
      <c r="F74" s="14" t="s">
        <v>47</v>
      </c>
      <c r="G74" s="14" t="s">
        <v>14</v>
      </c>
      <c r="H74" s="14" t="s">
        <v>13</v>
      </c>
      <c r="I74" s="14" t="s">
        <v>27</v>
      </c>
      <c r="J74" s="3" t="s">
        <v>72</v>
      </c>
      <c r="K74" s="20">
        <v>400</v>
      </c>
      <c r="L74" s="20">
        <v>450</v>
      </c>
      <c r="M74" s="34">
        <v>500</v>
      </c>
      <c r="N74" s="8"/>
      <c r="O74" s="8"/>
    </row>
    <row r="75" spans="1:15" s="1" customFormat="1" ht="63.75">
      <c r="A75" s="43">
        <f t="shared" si="1"/>
        <v>66</v>
      </c>
      <c r="B75" s="59" t="s">
        <v>103</v>
      </c>
      <c r="C75" s="14" t="s">
        <v>8</v>
      </c>
      <c r="D75" s="14" t="s">
        <v>34</v>
      </c>
      <c r="E75" s="14" t="s">
        <v>79</v>
      </c>
      <c r="F75" s="14" t="s">
        <v>47</v>
      </c>
      <c r="G75" s="14" t="s">
        <v>14</v>
      </c>
      <c r="H75" s="14" t="s">
        <v>13</v>
      </c>
      <c r="I75" s="14" t="s">
        <v>27</v>
      </c>
      <c r="J75" s="3" t="s">
        <v>80</v>
      </c>
      <c r="K75" s="20">
        <v>200</v>
      </c>
      <c r="L75" s="20">
        <v>250</v>
      </c>
      <c r="M75" s="34">
        <v>300</v>
      </c>
      <c r="N75" s="8"/>
      <c r="O75" s="8"/>
    </row>
    <row r="76" spans="1:15" s="1" customFormat="1" ht="38.25">
      <c r="A76" s="43">
        <f t="shared" si="1"/>
        <v>67</v>
      </c>
      <c r="B76" s="59" t="s">
        <v>47</v>
      </c>
      <c r="C76" s="14" t="s">
        <v>8</v>
      </c>
      <c r="D76" s="14" t="s">
        <v>34</v>
      </c>
      <c r="E76" s="14" t="s">
        <v>73</v>
      </c>
      <c r="F76" s="14" t="s">
        <v>21</v>
      </c>
      <c r="G76" s="14" t="s">
        <v>65</v>
      </c>
      <c r="H76" s="14" t="s">
        <v>13</v>
      </c>
      <c r="I76" s="14" t="s">
        <v>27</v>
      </c>
      <c r="J76" s="3" t="s">
        <v>74</v>
      </c>
      <c r="K76" s="20">
        <v>3388</v>
      </c>
      <c r="L76" s="20">
        <v>3550</v>
      </c>
      <c r="M76" s="34">
        <v>3672</v>
      </c>
      <c r="N76" s="8"/>
      <c r="O76" s="8"/>
    </row>
    <row r="77" spans="1:15" s="1" customFormat="1" ht="76.5">
      <c r="A77" s="43">
        <f>SUM(A76+1)</f>
        <v>68</v>
      </c>
      <c r="B77" s="59" t="s">
        <v>47</v>
      </c>
      <c r="C77" s="14" t="s">
        <v>8</v>
      </c>
      <c r="D77" s="14" t="s">
        <v>34</v>
      </c>
      <c r="E77" s="14" t="s">
        <v>142</v>
      </c>
      <c r="F77" s="14" t="s">
        <v>47</v>
      </c>
      <c r="G77" s="14" t="s">
        <v>14</v>
      </c>
      <c r="H77" s="14" t="s">
        <v>13</v>
      </c>
      <c r="I77" s="14" t="s">
        <v>27</v>
      </c>
      <c r="J77" s="3" t="s">
        <v>143</v>
      </c>
      <c r="K77" s="20">
        <v>1050</v>
      </c>
      <c r="L77" s="20">
        <v>1060</v>
      </c>
      <c r="M77" s="34">
        <v>1070</v>
      </c>
      <c r="N77" s="8"/>
      <c r="O77" s="8"/>
    </row>
    <row r="78" spans="1:15" s="1" customFormat="1" ht="63.75">
      <c r="A78" s="43"/>
      <c r="B78" s="59" t="s">
        <v>110</v>
      </c>
      <c r="C78" s="14" t="s">
        <v>8</v>
      </c>
      <c r="D78" s="14" t="s">
        <v>34</v>
      </c>
      <c r="E78" s="14" t="s">
        <v>165</v>
      </c>
      <c r="F78" s="14" t="s">
        <v>19</v>
      </c>
      <c r="G78" s="14" t="s">
        <v>18</v>
      </c>
      <c r="H78" s="14" t="s">
        <v>13</v>
      </c>
      <c r="I78" s="14" t="s">
        <v>27</v>
      </c>
      <c r="J78" s="3" t="s">
        <v>166</v>
      </c>
      <c r="K78" s="20">
        <v>50</v>
      </c>
      <c r="L78" s="20">
        <v>50</v>
      </c>
      <c r="M78" s="34">
        <v>50</v>
      </c>
      <c r="N78" s="8"/>
      <c r="O78" s="8"/>
    </row>
    <row r="79" spans="1:15" s="1" customFormat="1">
      <c r="A79" s="43">
        <f>SUM(A77+1)</f>
        <v>69</v>
      </c>
      <c r="B79" s="59" t="s">
        <v>107</v>
      </c>
      <c r="C79" s="13" t="s">
        <v>35</v>
      </c>
      <c r="D79" s="13" t="s">
        <v>12</v>
      </c>
      <c r="E79" s="13" t="s">
        <v>12</v>
      </c>
      <c r="F79" s="13" t="s">
        <v>47</v>
      </c>
      <c r="G79" s="13" t="s">
        <v>12</v>
      </c>
      <c r="H79" s="13" t="s">
        <v>13</v>
      </c>
      <c r="I79" s="13" t="s">
        <v>47</v>
      </c>
      <c r="J79" s="3" t="s">
        <v>60</v>
      </c>
      <c r="K79" s="21">
        <f>SUM(K80)</f>
        <v>505444.5</v>
      </c>
      <c r="L79" s="21">
        <f t="shared" ref="L79:M79" si="24">SUM(L80)</f>
        <v>793039.68000000017</v>
      </c>
      <c r="M79" s="31">
        <f t="shared" si="24"/>
        <v>536368.11</v>
      </c>
      <c r="N79" s="8"/>
      <c r="O79" s="8"/>
    </row>
    <row r="80" spans="1:15" s="1" customFormat="1" ht="38.25">
      <c r="A80" s="43">
        <f t="shared" ref="A80:A97" si="25">SUM(A79+1)</f>
        <v>70</v>
      </c>
      <c r="B80" s="59" t="s">
        <v>107</v>
      </c>
      <c r="C80" s="14" t="s">
        <v>35</v>
      </c>
      <c r="D80" s="14" t="s">
        <v>18</v>
      </c>
      <c r="E80" s="14" t="s">
        <v>12</v>
      </c>
      <c r="F80" s="14" t="s">
        <v>47</v>
      </c>
      <c r="G80" s="14" t="s">
        <v>12</v>
      </c>
      <c r="H80" s="14" t="s">
        <v>13</v>
      </c>
      <c r="I80" s="14" t="s">
        <v>47</v>
      </c>
      <c r="J80" s="3" t="s">
        <v>134</v>
      </c>
      <c r="K80" s="20">
        <f>SUM(K81+K90+K86+K95)</f>
        <v>505444.5</v>
      </c>
      <c r="L80" s="20">
        <f t="shared" ref="L80:M80" si="26">SUM(L81+L90+L86+L95)</f>
        <v>793039.68000000017</v>
      </c>
      <c r="M80" s="35">
        <f t="shared" si="26"/>
        <v>536368.11</v>
      </c>
      <c r="N80" s="8"/>
      <c r="O80" s="8"/>
    </row>
    <row r="81" spans="1:15" s="1" customFormat="1" ht="25.5">
      <c r="A81" s="43">
        <f t="shared" si="25"/>
        <v>71</v>
      </c>
      <c r="B81" s="59" t="s">
        <v>107</v>
      </c>
      <c r="C81" s="14" t="s">
        <v>35</v>
      </c>
      <c r="D81" s="14" t="s">
        <v>18</v>
      </c>
      <c r="E81" s="14" t="s">
        <v>14</v>
      </c>
      <c r="F81" s="14" t="s">
        <v>47</v>
      </c>
      <c r="G81" s="14" t="s">
        <v>12</v>
      </c>
      <c r="H81" s="14" t="s">
        <v>13</v>
      </c>
      <c r="I81" s="14" t="s">
        <v>62</v>
      </c>
      <c r="J81" s="3" t="s">
        <v>61</v>
      </c>
      <c r="K81" s="16">
        <f>K82+K84</f>
        <v>74917.7</v>
      </c>
      <c r="L81" s="16">
        <f t="shared" ref="L81:M81" si="27">L82+L84</f>
        <v>66123.399999999994</v>
      </c>
      <c r="M81" s="41">
        <f t="shared" si="27"/>
        <v>66123.399999999994</v>
      </c>
      <c r="N81" s="8"/>
      <c r="O81" s="8"/>
    </row>
    <row r="82" spans="1:15" s="1" customFormat="1" ht="25.5">
      <c r="A82" s="43">
        <f t="shared" si="25"/>
        <v>72</v>
      </c>
      <c r="B82" s="59" t="s">
        <v>107</v>
      </c>
      <c r="C82" s="14" t="s">
        <v>35</v>
      </c>
      <c r="D82" s="14" t="s">
        <v>18</v>
      </c>
      <c r="E82" s="14" t="s">
        <v>14</v>
      </c>
      <c r="F82" s="14" t="s">
        <v>95</v>
      </c>
      <c r="G82" s="14" t="s">
        <v>12</v>
      </c>
      <c r="H82" s="14" t="s">
        <v>13</v>
      </c>
      <c r="I82" s="14" t="s">
        <v>62</v>
      </c>
      <c r="J82" s="3" t="s">
        <v>93</v>
      </c>
      <c r="K82" s="16">
        <f>SUM(K83)</f>
        <v>43971.6</v>
      </c>
      <c r="L82" s="16">
        <f t="shared" ref="L82:M82" si="28">SUM(L83)</f>
        <v>35177.300000000003</v>
      </c>
      <c r="M82" s="41">
        <f t="shared" si="28"/>
        <v>35177.300000000003</v>
      </c>
      <c r="N82" s="8"/>
      <c r="O82" s="8"/>
    </row>
    <row r="83" spans="1:15" s="1" customFormat="1" ht="25.5">
      <c r="A83" s="43">
        <f t="shared" si="25"/>
        <v>73</v>
      </c>
      <c r="B83" s="59" t="s">
        <v>107</v>
      </c>
      <c r="C83" s="15" t="s">
        <v>35</v>
      </c>
      <c r="D83" s="15" t="s">
        <v>18</v>
      </c>
      <c r="E83" s="15" t="s">
        <v>14</v>
      </c>
      <c r="F83" s="15" t="s">
        <v>95</v>
      </c>
      <c r="G83" s="15" t="s">
        <v>65</v>
      </c>
      <c r="H83" s="15" t="s">
        <v>13</v>
      </c>
      <c r="I83" s="15" t="s">
        <v>62</v>
      </c>
      <c r="J83" s="3" t="s">
        <v>94</v>
      </c>
      <c r="K83" s="16">
        <v>43971.6</v>
      </c>
      <c r="L83" s="16">
        <v>35177.300000000003</v>
      </c>
      <c r="M83" s="34">
        <v>35177.300000000003</v>
      </c>
      <c r="N83" s="8"/>
      <c r="O83" s="8"/>
    </row>
    <row r="84" spans="1:15" s="1" customFormat="1" ht="25.5">
      <c r="A84" s="43">
        <f t="shared" si="25"/>
        <v>74</v>
      </c>
      <c r="B84" s="59" t="s">
        <v>107</v>
      </c>
      <c r="C84" s="15" t="s">
        <v>35</v>
      </c>
      <c r="D84" s="15" t="s">
        <v>18</v>
      </c>
      <c r="E84" s="15" t="s">
        <v>14</v>
      </c>
      <c r="F84" s="15" t="s">
        <v>167</v>
      </c>
      <c r="G84" s="15" t="s">
        <v>12</v>
      </c>
      <c r="H84" s="15" t="s">
        <v>13</v>
      </c>
      <c r="I84" s="15" t="s">
        <v>62</v>
      </c>
      <c r="J84" s="3" t="s">
        <v>169</v>
      </c>
      <c r="K84" s="16">
        <f>K85</f>
        <v>30946.1</v>
      </c>
      <c r="L84" s="16">
        <f t="shared" ref="L84:M84" si="29">L85</f>
        <v>30946.1</v>
      </c>
      <c r="M84" s="41">
        <f t="shared" si="29"/>
        <v>30946.1</v>
      </c>
      <c r="N84" s="8"/>
      <c r="O84" s="8"/>
    </row>
    <row r="85" spans="1:15" s="1" customFormat="1" ht="38.25">
      <c r="A85" s="43">
        <f t="shared" si="25"/>
        <v>75</v>
      </c>
      <c r="B85" s="59" t="s">
        <v>107</v>
      </c>
      <c r="C85" s="15" t="s">
        <v>35</v>
      </c>
      <c r="D85" s="15" t="s">
        <v>18</v>
      </c>
      <c r="E85" s="15" t="s">
        <v>14</v>
      </c>
      <c r="F85" s="15" t="s">
        <v>167</v>
      </c>
      <c r="G85" s="15" t="s">
        <v>65</v>
      </c>
      <c r="H85" s="15" t="s">
        <v>13</v>
      </c>
      <c r="I85" s="15" t="s">
        <v>62</v>
      </c>
      <c r="J85" s="3" t="s">
        <v>168</v>
      </c>
      <c r="K85" s="16">
        <v>30946.1</v>
      </c>
      <c r="L85" s="16">
        <v>30946.1</v>
      </c>
      <c r="M85" s="34">
        <v>30946.1</v>
      </c>
      <c r="N85" s="8"/>
      <c r="O85" s="8"/>
    </row>
    <row r="86" spans="1:15" s="1" customFormat="1" ht="25.5">
      <c r="A86" s="43">
        <f t="shared" si="25"/>
        <v>76</v>
      </c>
      <c r="B86" s="59" t="s">
        <v>107</v>
      </c>
      <c r="C86" s="15" t="s">
        <v>35</v>
      </c>
      <c r="D86" s="15" t="s">
        <v>18</v>
      </c>
      <c r="E86" s="15" t="s">
        <v>18</v>
      </c>
      <c r="F86" s="15" t="s">
        <v>47</v>
      </c>
      <c r="G86" s="15" t="s">
        <v>12</v>
      </c>
      <c r="H86" s="15" t="s">
        <v>13</v>
      </c>
      <c r="I86" s="15" t="s">
        <v>62</v>
      </c>
      <c r="J86" s="3" t="s">
        <v>104</v>
      </c>
      <c r="K86" s="20">
        <f>SUM(K87:K89)</f>
        <v>49450</v>
      </c>
      <c r="L86" s="20">
        <f t="shared" ref="L86:M86" si="30">SUM(L87:L89)</f>
        <v>347528.58</v>
      </c>
      <c r="M86" s="35">
        <f t="shared" si="30"/>
        <v>90887.209999999992</v>
      </c>
      <c r="N86" s="8"/>
      <c r="O86" s="8"/>
    </row>
    <row r="87" spans="1:15" s="1" customFormat="1" ht="89.25">
      <c r="A87" s="43">
        <f t="shared" si="25"/>
        <v>77</v>
      </c>
      <c r="B87" s="59" t="s">
        <v>107</v>
      </c>
      <c r="C87" s="15" t="s">
        <v>35</v>
      </c>
      <c r="D87" s="15" t="s">
        <v>18</v>
      </c>
      <c r="E87" s="15" t="s">
        <v>18</v>
      </c>
      <c r="F87" s="15" t="s">
        <v>173</v>
      </c>
      <c r="G87" s="15" t="s">
        <v>65</v>
      </c>
      <c r="H87" s="15" t="s">
        <v>174</v>
      </c>
      <c r="I87" s="15" t="s">
        <v>62</v>
      </c>
      <c r="J87" s="3" t="s">
        <v>175</v>
      </c>
      <c r="K87" s="20"/>
      <c r="L87" s="20">
        <v>96193.32</v>
      </c>
      <c r="M87" s="35">
        <v>13255.22</v>
      </c>
      <c r="N87" s="8"/>
      <c r="O87" s="8"/>
    </row>
    <row r="88" spans="1:15" s="1" customFormat="1" ht="63.75">
      <c r="A88" s="43">
        <f t="shared" si="25"/>
        <v>78</v>
      </c>
      <c r="B88" s="59" t="s">
        <v>107</v>
      </c>
      <c r="C88" s="15" t="s">
        <v>35</v>
      </c>
      <c r="D88" s="15" t="s">
        <v>18</v>
      </c>
      <c r="E88" s="15" t="s">
        <v>18</v>
      </c>
      <c r="F88" s="15" t="s">
        <v>176</v>
      </c>
      <c r="G88" s="15" t="s">
        <v>65</v>
      </c>
      <c r="H88" s="15" t="s">
        <v>174</v>
      </c>
      <c r="I88" s="15" t="s">
        <v>62</v>
      </c>
      <c r="J88" s="3" t="s">
        <v>177</v>
      </c>
      <c r="K88" s="20"/>
      <c r="L88" s="20">
        <v>201885.26</v>
      </c>
      <c r="M88" s="35">
        <v>28181.99</v>
      </c>
      <c r="N88" s="8"/>
      <c r="O88" s="8"/>
    </row>
    <row r="89" spans="1:15" s="1" customFormat="1" ht="25.5">
      <c r="A89" s="43">
        <f t="shared" si="25"/>
        <v>79</v>
      </c>
      <c r="B89" s="59" t="s">
        <v>107</v>
      </c>
      <c r="C89" s="15" t="s">
        <v>35</v>
      </c>
      <c r="D89" s="15" t="s">
        <v>18</v>
      </c>
      <c r="E89" s="15" t="s">
        <v>18</v>
      </c>
      <c r="F89" s="15" t="s">
        <v>96</v>
      </c>
      <c r="G89" s="15" t="s">
        <v>65</v>
      </c>
      <c r="H89" s="15" t="s">
        <v>13</v>
      </c>
      <c r="I89" s="15" t="s">
        <v>62</v>
      </c>
      <c r="J89" s="3" t="s">
        <v>97</v>
      </c>
      <c r="K89" s="20">
        <v>49450</v>
      </c>
      <c r="L89" s="20">
        <v>49450</v>
      </c>
      <c r="M89" s="42">
        <v>49450</v>
      </c>
      <c r="N89" s="8"/>
      <c r="O89" s="8"/>
    </row>
    <row r="90" spans="1:15" s="1" customFormat="1" ht="26.25" customHeight="1">
      <c r="A90" s="43">
        <f t="shared" si="25"/>
        <v>80</v>
      </c>
      <c r="B90" s="59" t="s">
        <v>107</v>
      </c>
      <c r="C90" s="14" t="s">
        <v>35</v>
      </c>
      <c r="D90" s="14" t="s">
        <v>18</v>
      </c>
      <c r="E90" s="14" t="s">
        <v>25</v>
      </c>
      <c r="F90" s="14" t="s">
        <v>47</v>
      </c>
      <c r="G90" s="14" t="s">
        <v>12</v>
      </c>
      <c r="H90" s="14" t="s">
        <v>13</v>
      </c>
      <c r="I90" s="14" t="s">
        <v>62</v>
      </c>
      <c r="J90" s="3" t="s">
        <v>98</v>
      </c>
      <c r="K90" s="20">
        <f>SUM(K91:K94)</f>
        <v>381071</v>
      </c>
      <c r="L90" s="20">
        <f t="shared" ref="L90:M90" si="31">SUM(L91:L94)</f>
        <v>379381.9</v>
      </c>
      <c r="M90" s="35">
        <f t="shared" si="31"/>
        <v>379351.7</v>
      </c>
      <c r="N90" s="8"/>
      <c r="O90" s="8"/>
    </row>
    <row r="91" spans="1:15" s="1" customFormat="1" ht="120" customHeight="1">
      <c r="A91" s="43">
        <f t="shared" si="25"/>
        <v>81</v>
      </c>
      <c r="B91" s="59" t="s">
        <v>107</v>
      </c>
      <c r="C91" s="14" t="s">
        <v>35</v>
      </c>
      <c r="D91" s="14" t="s">
        <v>18</v>
      </c>
      <c r="E91" s="14" t="s">
        <v>25</v>
      </c>
      <c r="F91" s="14" t="s">
        <v>151</v>
      </c>
      <c r="G91" s="14" t="s">
        <v>65</v>
      </c>
      <c r="H91" s="14" t="s">
        <v>13</v>
      </c>
      <c r="I91" s="14" t="s">
        <v>62</v>
      </c>
      <c r="J91" s="52" t="s">
        <v>152</v>
      </c>
      <c r="K91" s="16"/>
      <c r="L91" s="16">
        <v>30.2</v>
      </c>
      <c r="M91" s="36"/>
      <c r="N91" s="8"/>
      <c r="O91" s="8"/>
    </row>
    <row r="92" spans="1:15" s="1" customFormat="1" ht="127.5">
      <c r="A92" s="43">
        <f t="shared" si="25"/>
        <v>82</v>
      </c>
      <c r="B92" s="59" t="s">
        <v>107</v>
      </c>
      <c r="C92" s="14" t="s">
        <v>35</v>
      </c>
      <c r="D92" s="14" t="s">
        <v>18</v>
      </c>
      <c r="E92" s="14" t="s">
        <v>25</v>
      </c>
      <c r="F92" s="14" t="s">
        <v>101</v>
      </c>
      <c r="G92" s="14" t="s">
        <v>65</v>
      </c>
      <c r="H92" s="14" t="s">
        <v>13</v>
      </c>
      <c r="I92" s="14" t="s">
        <v>62</v>
      </c>
      <c r="J92" s="3" t="s">
        <v>102</v>
      </c>
      <c r="K92" s="27">
        <v>4883.1000000000004</v>
      </c>
      <c r="L92" s="27">
        <v>4883.1000000000004</v>
      </c>
      <c r="M92" s="36">
        <v>4883.1000000000004</v>
      </c>
      <c r="N92" s="8"/>
      <c r="O92" s="8"/>
    </row>
    <row r="93" spans="1:15" s="1" customFormat="1" ht="103.5" customHeight="1">
      <c r="A93" s="43">
        <f t="shared" si="25"/>
        <v>83</v>
      </c>
      <c r="B93" s="59" t="s">
        <v>107</v>
      </c>
      <c r="C93" s="14" t="s">
        <v>35</v>
      </c>
      <c r="D93" s="14" t="s">
        <v>18</v>
      </c>
      <c r="E93" s="14" t="s">
        <v>25</v>
      </c>
      <c r="F93" s="14" t="s">
        <v>108</v>
      </c>
      <c r="G93" s="14" t="s">
        <v>65</v>
      </c>
      <c r="H93" s="14" t="s">
        <v>13</v>
      </c>
      <c r="I93" s="14" t="s">
        <v>62</v>
      </c>
      <c r="J93" s="2" t="s">
        <v>109</v>
      </c>
      <c r="K93" s="27">
        <v>6965.5</v>
      </c>
      <c r="L93" s="27">
        <v>5224.1000000000004</v>
      </c>
      <c r="M93" s="34">
        <v>5224.1000000000004</v>
      </c>
      <c r="N93" s="8"/>
      <c r="O93" s="8"/>
    </row>
    <row r="94" spans="1:15" s="1" customFormat="1" ht="38.25">
      <c r="A94" s="43">
        <f t="shared" si="25"/>
        <v>84</v>
      </c>
      <c r="B94" s="60" t="s">
        <v>107</v>
      </c>
      <c r="C94" s="15" t="s">
        <v>35</v>
      </c>
      <c r="D94" s="15" t="s">
        <v>18</v>
      </c>
      <c r="E94" s="15" t="s">
        <v>25</v>
      </c>
      <c r="F94" s="15" t="s">
        <v>99</v>
      </c>
      <c r="G94" s="15" t="s">
        <v>65</v>
      </c>
      <c r="H94" s="15" t="s">
        <v>13</v>
      </c>
      <c r="I94" s="15" t="s">
        <v>62</v>
      </c>
      <c r="J94" s="3" t="s">
        <v>100</v>
      </c>
      <c r="K94" s="20">
        <v>369222.40000000002</v>
      </c>
      <c r="L94" s="20">
        <v>369244.5</v>
      </c>
      <c r="M94" s="34">
        <v>369244.5</v>
      </c>
      <c r="N94" s="8"/>
      <c r="O94" s="8"/>
    </row>
    <row r="95" spans="1:15" s="1" customFormat="1" ht="15">
      <c r="A95" s="43">
        <f t="shared" si="25"/>
        <v>85</v>
      </c>
      <c r="B95" s="60" t="s">
        <v>107</v>
      </c>
      <c r="C95" s="15" t="s">
        <v>35</v>
      </c>
      <c r="D95" s="15" t="s">
        <v>18</v>
      </c>
      <c r="E95" s="15" t="s">
        <v>65</v>
      </c>
      <c r="F95" s="15" t="s">
        <v>47</v>
      </c>
      <c r="G95" s="15" t="s">
        <v>12</v>
      </c>
      <c r="H95" s="15" t="s">
        <v>13</v>
      </c>
      <c r="I95" s="15" t="s">
        <v>47</v>
      </c>
      <c r="J95" s="3" t="s">
        <v>170</v>
      </c>
      <c r="K95" s="20">
        <f>K96</f>
        <v>5.8</v>
      </c>
      <c r="L95" s="20">
        <f t="shared" ref="L95:M95" si="32">L96</f>
        <v>5.8</v>
      </c>
      <c r="M95" s="35">
        <f t="shared" si="32"/>
        <v>5.8</v>
      </c>
      <c r="N95" s="8"/>
      <c r="O95" s="8"/>
    </row>
    <row r="96" spans="1:15" s="1" customFormat="1" ht="51">
      <c r="A96" s="43">
        <f t="shared" si="25"/>
        <v>86</v>
      </c>
      <c r="B96" s="60" t="s">
        <v>107</v>
      </c>
      <c r="C96" s="15" t="s">
        <v>35</v>
      </c>
      <c r="D96" s="15" t="s">
        <v>18</v>
      </c>
      <c r="E96" s="15" t="s">
        <v>65</v>
      </c>
      <c r="F96" s="15" t="s">
        <v>171</v>
      </c>
      <c r="G96" s="15" t="s">
        <v>65</v>
      </c>
      <c r="H96" s="15" t="s">
        <v>13</v>
      </c>
      <c r="I96" s="15" t="s">
        <v>62</v>
      </c>
      <c r="J96" s="53" t="s">
        <v>172</v>
      </c>
      <c r="K96" s="20">
        <v>5.8</v>
      </c>
      <c r="L96" s="20">
        <v>5.8</v>
      </c>
      <c r="M96" s="34">
        <v>5.8</v>
      </c>
      <c r="N96" s="8"/>
      <c r="O96" s="8"/>
    </row>
    <row r="97" spans="1:15" s="1" customFormat="1" ht="19.5" thickBot="1">
      <c r="A97" s="66">
        <f t="shared" si="25"/>
        <v>87</v>
      </c>
      <c r="B97" s="61"/>
      <c r="C97" s="62"/>
      <c r="D97" s="62"/>
      <c r="E97" s="62"/>
      <c r="F97" s="62"/>
      <c r="G97" s="62"/>
      <c r="H97" s="62"/>
      <c r="I97" s="62"/>
      <c r="J97" s="63" t="s">
        <v>7</v>
      </c>
      <c r="K97" s="64">
        <f>SUM(K9+K79)</f>
        <v>847611.49</v>
      </c>
      <c r="L97" s="64">
        <f>SUM(L9+L79)</f>
        <v>1133674.4000000001</v>
      </c>
      <c r="M97" s="65">
        <f>SUM(M9+M79)</f>
        <v>883207.41999999993</v>
      </c>
      <c r="N97" s="8"/>
      <c r="O97" s="8"/>
    </row>
    <row r="98" spans="1:15" s="1" customFormat="1">
      <c r="A98" s="11"/>
      <c r="B98" s="5"/>
      <c r="C98" s="5"/>
      <c r="D98" s="5"/>
      <c r="E98" s="5"/>
      <c r="F98" s="5"/>
      <c r="G98" s="5"/>
      <c r="H98" s="5"/>
      <c r="I98" s="5"/>
      <c r="J98" s="6"/>
      <c r="K98" s="9"/>
      <c r="L98" s="9"/>
      <c r="M98" s="29"/>
      <c r="N98" s="8"/>
      <c r="O98" s="8"/>
    </row>
    <row r="99" spans="1:15" s="1" customFormat="1">
      <c r="A99" s="11"/>
      <c r="B99" s="5"/>
      <c r="C99" s="5"/>
      <c r="D99" s="5"/>
      <c r="E99" s="5"/>
      <c r="F99" s="5"/>
      <c r="G99" s="5"/>
      <c r="H99" s="5"/>
      <c r="I99" s="5"/>
      <c r="J99" s="6"/>
      <c r="K99" s="9"/>
      <c r="L99" s="9"/>
      <c r="M99" s="29"/>
      <c r="N99" s="8"/>
      <c r="O99" s="8"/>
    </row>
    <row r="100" spans="1:15" s="1" customFormat="1">
      <c r="A100" s="11"/>
      <c r="B100" s="5"/>
      <c r="C100" s="5"/>
      <c r="D100" s="5"/>
      <c r="E100" s="5"/>
      <c r="F100" s="5"/>
      <c r="G100" s="5"/>
      <c r="H100" s="5"/>
      <c r="I100" s="5"/>
      <c r="J100" s="6"/>
      <c r="K100" s="9"/>
      <c r="L100" s="9"/>
      <c r="M100" s="29"/>
      <c r="N100" s="8"/>
      <c r="O100" s="8"/>
    </row>
    <row r="101" spans="1:15" s="1" customFormat="1">
      <c r="A101" s="11"/>
      <c r="B101" s="5"/>
      <c r="C101" s="5"/>
      <c r="D101" s="5"/>
      <c r="E101" s="5"/>
      <c r="F101" s="5"/>
      <c r="G101" s="5"/>
      <c r="H101" s="5"/>
      <c r="I101" s="5"/>
      <c r="J101" s="6"/>
      <c r="K101" s="9"/>
      <c r="L101" s="9"/>
      <c r="M101" s="29"/>
      <c r="N101" s="8"/>
      <c r="O101" s="8"/>
    </row>
    <row r="102" spans="1:15" s="1" customFormat="1">
      <c r="A102" s="11"/>
      <c r="B102" s="5"/>
      <c r="C102" s="5"/>
      <c r="D102" s="5"/>
      <c r="E102" s="5"/>
      <c r="F102" s="5"/>
      <c r="G102" s="5"/>
      <c r="H102" s="5"/>
      <c r="I102" s="5"/>
      <c r="J102" s="6"/>
      <c r="K102" s="9"/>
      <c r="L102" s="9"/>
      <c r="M102" s="29"/>
      <c r="N102" s="8"/>
      <c r="O102" s="8"/>
    </row>
    <row r="103" spans="1:15" s="1" customFormat="1">
      <c r="A103" s="11"/>
      <c r="B103" s="5"/>
      <c r="C103" s="5"/>
      <c r="D103" s="5"/>
      <c r="E103" s="5"/>
      <c r="F103" s="5"/>
      <c r="G103" s="5"/>
      <c r="H103" s="5"/>
      <c r="I103" s="5"/>
      <c r="J103" s="6"/>
      <c r="K103" s="9"/>
      <c r="L103" s="9"/>
      <c r="M103" s="29"/>
      <c r="N103" s="8"/>
      <c r="O103" s="8"/>
    </row>
    <row r="104" spans="1:15" s="1" customFormat="1">
      <c r="A104" s="11"/>
      <c r="B104" s="5"/>
      <c r="C104" s="5"/>
      <c r="D104" s="5"/>
      <c r="E104" s="5"/>
      <c r="F104" s="5"/>
      <c r="G104" s="5"/>
      <c r="H104" s="5"/>
      <c r="I104" s="5"/>
      <c r="J104" s="6"/>
      <c r="K104" s="9"/>
      <c r="L104" s="9"/>
      <c r="M104" s="29"/>
      <c r="N104" s="8"/>
      <c r="O104" s="8"/>
    </row>
    <row r="105" spans="1:15" s="1" customFormat="1">
      <c r="A105" s="11"/>
      <c r="B105" s="5"/>
      <c r="C105" s="5"/>
      <c r="D105" s="5"/>
      <c r="E105" s="5"/>
      <c r="F105" s="5"/>
      <c r="G105" s="5"/>
      <c r="H105" s="5"/>
      <c r="I105" s="5"/>
      <c r="J105" s="6"/>
      <c r="K105" s="9"/>
      <c r="L105" s="9"/>
      <c r="M105" s="29"/>
      <c r="N105" s="8"/>
      <c r="O105" s="8"/>
    </row>
    <row r="106" spans="1:15" s="1" customFormat="1">
      <c r="A106" s="11"/>
      <c r="B106" s="5"/>
      <c r="C106" s="5"/>
      <c r="D106" s="5"/>
      <c r="E106" s="5"/>
      <c r="F106" s="5"/>
      <c r="G106" s="5"/>
      <c r="H106" s="5"/>
      <c r="I106" s="5"/>
      <c r="J106" s="6"/>
      <c r="K106" s="9"/>
      <c r="L106" s="9"/>
      <c r="M106" s="29"/>
      <c r="N106" s="8"/>
      <c r="O106" s="8"/>
    </row>
    <row r="107" spans="1:15" s="1" customFormat="1">
      <c r="A107" s="11"/>
      <c r="B107" s="5"/>
      <c r="C107" s="5"/>
      <c r="D107" s="5"/>
      <c r="E107" s="5"/>
      <c r="F107" s="5"/>
      <c r="G107" s="5"/>
      <c r="H107" s="5"/>
      <c r="I107" s="5"/>
      <c r="J107" s="6"/>
      <c r="K107" s="9"/>
      <c r="L107" s="9"/>
      <c r="M107" s="29"/>
      <c r="N107" s="8"/>
      <c r="O107" s="8"/>
    </row>
    <row r="108" spans="1:15" s="1" customFormat="1">
      <c r="A108" s="11"/>
      <c r="B108" s="5"/>
      <c r="C108" s="5"/>
      <c r="D108" s="5"/>
      <c r="E108" s="5"/>
      <c r="F108" s="5"/>
      <c r="G108" s="5"/>
      <c r="H108" s="5"/>
      <c r="I108" s="5"/>
      <c r="J108" s="6"/>
      <c r="K108" s="9"/>
      <c r="L108" s="9"/>
      <c r="M108" s="29"/>
      <c r="N108" s="8"/>
      <c r="O108" s="8"/>
    </row>
    <row r="109" spans="1:15" s="1" customFormat="1">
      <c r="A109" s="11"/>
      <c r="B109" s="5"/>
      <c r="C109" s="5"/>
      <c r="D109" s="5"/>
      <c r="E109" s="5"/>
      <c r="F109" s="5"/>
      <c r="G109" s="5"/>
      <c r="H109" s="5"/>
      <c r="I109" s="5"/>
      <c r="J109" s="6"/>
      <c r="K109" s="9"/>
      <c r="L109" s="9"/>
      <c r="M109" s="29"/>
      <c r="N109" s="8"/>
      <c r="O109" s="8"/>
    </row>
    <row r="110" spans="1:15" s="1" customFormat="1">
      <c r="A110" s="11"/>
      <c r="B110" s="5"/>
      <c r="C110" s="5"/>
      <c r="D110" s="5"/>
      <c r="E110" s="5"/>
      <c r="F110" s="5"/>
      <c r="G110" s="5"/>
      <c r="H110" s="5"/>
      <c r="I110" s="5"/>
      <c r="J110" s="6"/>
      <c r="K110" s="9"/>
      <c r="L110" s="9"/>
      <c r="M110" s="29"/>
      <c r="N110" s="8"/>
      <c r="O110" s="8"/>
    </row>
    <row r="111" spans="1:15" s="1" customFormat="1">
      <c r="A111" s="11"/>
      <c r="B111" s="5"/>
      <c r="C111" s="5"/>
      <c r="D111" s="5"/>
      <c r="E111" s="5"/>
      <c r="F111" s="5"/>
      <c r="G111" s="5"/>
      <c r="H111" s="5"/>
      <c r="I111" s="5"/>
      <c r="J111" s="6"/>
      <c r="K111" s="9"/>
      <c r="L111" s="9"/>
      <c r="M111" s="29"/>
      <c r="N111" s="8"/>
      <c r="O111" s="8"/>
    </row>
    <row r="112" spans="1:15" s="1" customFormat="1">
      <c r="A112" s="11"/>
      <c r="B112" s="5"/>
      <c r="C112" s="5"/>
      <c r="D112" s="5"/>
      <c r="E112" s="5"/>
      <c r="F112" s="5"/>
      <c r="G112" s="5"/>
      <c r="H112" s="5"/>
      <c r="I112" s="5"/>
      <c r="J112" s="6"/>
      <c r="K112" s="9"/>
      <c r="L112" s="9"/>
      <c r="M112" s="29"/>
      <c r="N112" s="8"/>
      <c r="O112" s="8"/>
    </row>
    <row r="113" spans="1:15" s="1" customFormat="1">
      <c r="A113" s="11"/>
      <c r="B113" s="5"/>
      <c r="C113" s="5"/>
      <c r="D113" s="5"/>
      <c r="E113" s="5"/>
      <c r="F113" s="5"/>
      <c r="G113" s="5"/>
      <c r="H113" s="5"/>
      <c r="I113" s="5"/>
      <c r="J113" s="6"/>
      <c r="K113" s="9"/>
      <c r="L113" s="9"/>
      <c r="M113" s="29"/>
      <c r="N113" s="8"/>
      <c r="O113" s="8"/>
    </row>
    <row r="114" spans="1:15" s="1" customFormat="1">
      <c r="A114" s="11"/>
      <c r="B114" s="5"/>
      <c r="C114" s="5"/>
      <c r="D114" s="5"/>
      <c r="E114" s="5"/>
      <c r="F114" s="5"/>
      <c r="G114" s="5"/>
      <c r="H114" s="5"/>
      <c r="I114" s="5"/>
      <c r="J114" s="6"/>
      <c r="K114" s="9"/>
      <c r="L114" s="9"/>
      <c r="M114" s="29"/>
      <c r="N114" s="8"/>
      <c r="O114" s="8"/>
    </row>
    <row r="115" spans="1:15" s="1" customFormat="1">
      <c r="A115" s="11"/>
      <c r="B115" s="5"/>
      <c r="C115" s="5"/>
      <c r="D115" s="5"/>
      <c r="E115" s="5"/>
      <c r="F115" s="5"/>
      <c r="G115" s="5"/>
      <c r="H115" s="5"/>
      <c r="I115" s="5"/>
      <c r="J115" s="6"/>
      <c r="K115" s="9"/>
      <c r="L115" s="9"/>
      <c r="M115" s="29"/>
      <c r="N115" s="8"/>
      <c r="O115" s="8"/>
    </row>
    <row r="116" spans="1:15" s="1" customFormat="1">
      <c r="A116" s="11"/>
      <c r="B116" s="5"/>
      <c r="C116" s="5"/>
      <c r="D116" s="5"/>
      <c r="E116" s="5"/>
      <c r="F116" s="5"/>
      <c r="G116" s="5"/>
      <c r="H116" s="5"/>
      <c r="I116" s="5"/>
      <c r="J116" s="6"/>
      <c r="K116" s="9"/>
      <c r="L116" s="9"/>
      <c r="M116" s="29"/>
      <c r="N116" s="8"/>
      <c r="O116" s="8"/>
    </row>
    <row r="117" spans="1:15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29"/>
      <c r="N117" s="8"/>
      <c r="O117" s="8"/>
    </row>
    <row r="118" spans="1:15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29"/>
      <c r="N118" s="8"/>
      <c r="O118" s="8"/>
    </row>
    <row r="119" spans="1:15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29"/>
      <c r="N119" s="8"/>
      <c r="O119" s="8"/>
    </row>
    <row r="120" spans="1:15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29"/>
      <c r="N120" s="8"/>
      <c r="O120" s="8"/>
    </row>
    <row r="121" spans="1:15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29"/>
      <c r="N121" s="8"/>
      <c r="O121" s="8"/>
    </row>
    <row r="122" spans="1:15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29"/>
      <c r="N122" s="8"/>
      <c r="O122" s="8"/>
    </row>
    <row r="123" spans="1:15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29"/>
      <c r="N123" s="8"/>
      <c r="O123" s="8"/>
    </row>
    <row r="124" spans="1:15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29"/>
      <c r="N124" s="8"/>
      <c r="O124" s="8"/>
    </row>
    <row r="125" spans="1:15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29"/>
      <c r="N125" s="8"/>
      <c r="O125" s="8"/>
    </row>
    <row r="126" spans="1:15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29"/>
      <c r="N126" s="8"/>
      <c r="O126" s="8"/>
    </row>
    <row r="127" spans="1:15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29"/>
      <c r="N127" s="8"/>
      <c r="O127" s="8"/>
    </row>
    <row r="128" spans="1:15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29"/>
      <c r="N128" s="8"/>
      <c r="O128" s="8"/>
    </row>
    <row r="129" spans="1:15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29"/>
      <c r="N129" s="8"/>
      <c r="O129" s="8"/>
    </row>
    <row r="130" spans="1:15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29"/>
      <c r="N130" s="8"/>
      <c r="O130" s="8"/>
    </row>
    <row r="131" spans="1:15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29"/>
      <c r="N131" s="8"/>
      <c r="O131" s="8"/>
    </row>
    <row r="132" spans="1:15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29"/>
      <c r="N132" s="8"/>
      <c r="O132" s="8"/>
    </row>
    <row r="133" spans="1:15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29"/>
      <c r="N133" s="8"/>
      <c r="O133" s="8"/>
    </row>
    <row r="134" spans="1:15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29"/>
      <c r="N134" s="8"/>
      <c r="O134" s="8"/>
    </row>
    <row r="135" spans="1:15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29"/>
      <c r="N135" s="8"/>
      <c r="O135" s="8"/>
    </row>
    <row r="136" spans="1:15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29"/>
      <c r="N136" s="8"/>
      <c r="O136" s="8"/>
    </row>
    <row r="137" spans="1:15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29"/>
      <c r="N137" s="8"/>
      <c r="O137" s="8"/>
    </row>
    <row r="138" spans="1:15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29"/>
      <c r="N138" s="8"/>
      <c r="O138" s="8"/>
    </row>
    <row r="139" spans="1:15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29"/>
      <c r="N139" s="8"/>
      <c r="O139" s="8"/>
    </row>
    <row r="140" spans="1:15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29"/>
      <c r="N140" s="8"/>
      <c r="O140" s="8"/>
    </row>
    <row r="141" spans="1:15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29"/>
      <c r="N141" s="8"/>
      <c r="O141" s="8"/>
    </row>
    <row r="142" spans="1:15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29"/>
      <c r="N142" s="8"/>
      <c r="O142" s="8"/>
    </row>
    <row r="143" spans="1:15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29"/>
      <c r="N143" s="8"/>
      <c r="O143" s="8"/>
    </row>
    <row r="144" spans="1:15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29"/>
      <c r="N144" s="8"/>
      <c r="O144" s="8"/>
    </row>
    <row r="145" spans="1:15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29"/>
      <c r="N145" s="8"/>
      <c r="O145" s="8"/>
    </row>
    <row r="146" spans="1:15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29"/>
      <c r="N146" s="8"/>
      <c r="O146" s="8"/>
    </row>
    <row r="147" spans="1:15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29"/>
      <c r="N147" s="8"/>
      <c r="O147" s="8"/>
    </row>
    <row r="148" spans="1:15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29"/>
      <c r="N148" s="8"/>
      <c r="O148" s="8"/>
    </row>
    <row r="149" spans="1:15">
      <c r="K149" s="9"/>
      <c r="L149" s="9"/>
    </row>
    <row r="150" spans="1:15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29"/>
      <c r="N150" s="8"/>
      <c r="O150" s="8"/>
    </row>
    <row r="151" spans="1:15" ht="30" customHeight="1">
      <c r="K151" s="9"/>
      <c r="L151" s="9"/>
    </row>
    <row r="152" spans="1:15" ht="42.75" customHeight="1">
      <c r="K152" s="9"/>
      <c r="L152" s="9"/>
    </row>
    <row r="153" spans="1:15" ht="83.25" customHeight="1">
      <c r="K153" s="9"/>
      <c r="L153" s="9"/>
    </row>
    <row r="154" spans="1:15" ht="76.5" customHeight="1">
      <c r="K154" s="9"/>
      <c r="L154" s="9"/>
    </row>
    <row r="155" spans="1:15" ht="46.5" customHeight="1">
      <c r="K155" s="9"/>
      <c r="L155" s="9"/>
    </row>
    <row r="156" spans="1:15" ht="185.25" customHeight="1">
      <c r="K156" s="9"/>
      <c r="L156" s="9"/>
    </row>
    <row r="157" spans="1:15" s="1" customFormat="1">
      <c r="A157" s="11"/>
      <c r="B157" s="5"/>
      <c r="C157" s="5"/>
      <c r="D157" s="5"/>
      <c r="E157" s="5"/>
      <c r="F157" s="5"/>
      <c r="G157" s="5"/>
      <c r="H157" s="5"/>
      <c r="I157" s="5"/>
      <c r="J157" s="6"/>
      <c r="K157" s="9"/>
      <c r="L157" s="9"/>
      <c r="M157" s="29"/>
      <c r="N157" s="8"/>
      <c r="O157" s="8"/>
    </row>
    <row r="158" spans="1:15" ht="29.25" customHeight="1">
      <c r="K158" s="9"/>
      <c r="L158" s="9"/>
    </row>
    <row r="159" spans="1:15" ht="21" customHeight="1">
      <c r="K159" s="9"/>
      <c r="L159" s="9"/>
    </row>
    <row r="160" spans="1:15" s="1" customFormat="1">
      <c r="A160" s="11"/>
      <c r="B160" s="5"/>
      <c r="C160" s="5"/>
      <c r="D160" s="5"/>
      <c r="E160" s="5"/>
      <c r="F160" s="5"/>
      <c r="G160" s="5"/>
      <c r="H160" s="5"/>
      <c r="I160" s="5"/>
      <c r="J160" s="6"/>
      <c r="K160" s="9"/>
      <c r="L160" s="9"/>
      <c r="M160" s="29"/>
      <c r="N160" s="8"/>
      <c r="O160" s="8"/>
    </row>
    <row r="161" spans="1:15" s="1" customFormat="1">
      <c r="A161" s="11"/>
      <c r="B161" s="5"/>
      <c r="C161" s="5"/>
      <c r="D161" s="5"/>
      <c r="E161" s="5"/>
      <c r="F161" s="5"/>
      <c r="G161" s="5"/>
      <c r="H161" s="5"/>
      <c r="I161" s="5"/>
      <c r="J161" s="6"/>
      <c r="K161" s="9"/>
      <c r="L161" s="9"/>
      <c r="M161" s="29"/>
      <c r="N161" s="8"/>
      <c r="O161" s="8"/>
    </row>
    <row r="162" spans="1:15" s="1" customFormat="1">
      <c r="A162" s="11"/>
      <c r="B162" s="5"/>
      <c r="C162" s="5"/>
      <c r="D162" s="5"/>
      <c r="E162" s="5"/>
      <c r="F162" s="5"/>
      <c r="G162" s="5"/>
      <c r="H162" s="5"/>
      <c r="I162" s="5"/>
      <c r="J162" s="6"/>
      <c r="K162" s="9"/>
      <c r="L162" s="9"/>
      <c r="M162" s="29"/>
      <c r="N162" s="8"/>
      <c r="O162" s="8"/>
    </row>
    <row r="163" spans="1:15" ht="22.5" customHeight="1">
      <c r="K163" s="9"/>
      <c r="L163" s="9"/>
    </row>
    <row r="164" spans="1:15" ht="44.25" customHeight="1">
      <c r="K164" s="9"/>
      <c r="L164" s="9"/>
    </row>
    <row r="165" spans="1:15" ht="66" customHeight="1">
      <c r="K165" s="9"/>
      <c r="L165" s="9"/>
    </row>
    <row r="166" spans="1:15" ht="41.25" customHeight="1">
      <c r="K166" s="9"/>
      <c r="L166" s="9"/>
    </row>
    <row r="167" spans="1:15" s="1" customFormat="1" ht="46.5" customHeight="1">
      <c r="A167" s="11"/>
      <c r="B167" s="5"/>
      <c r="C167" s="5"/>
      <c r="D167" s="5"/>
      <c r="E167" s="5"/>
      <c r="F167" s="5"/>
      <c r="G167" s="5"/>
      <c r="H167" s="5"/>
      <c r="I167" s="5"/>
      <c r="J167" s="6"/>
      <c r="K167" s="9"/>
      <c r="L167" s="9"/>
      <c r="M167" s="29"/>
      <c r="N167" s="8"/>
      <c r="O167" s="8"/>
    </row>
    <row r="168" spans="1:15" s="1" customFormat="1">
      <c r="A168" s="11"/>
      <c r="B168" s="5"/>
      <c r="C168" s="5"/>
      <c r="D168" s="5"/>
      <c r="E168" s="5"/>
      <c r="F168" s="5"/>
      <c r="G168" s="5"/>
      <c r="H168" s="5"/>
      <c r="I168" s="5"/>
      <c r="J168" s="6"/>
      <c r="K168" s="9"/>
      <c r="L168" s="9"/>
      <c r="M168" s="29"/>
      <c r="N168" s="8"/>
      <c r="O168" s="8"/>
    </row>
    <row r="169" spans="1:15" s="1" customFormat="1">
      <c r="A169" s="11"/>
      <c r="B169" s="5"/>
      <c r="C169" s="5"/>
      <c r="D169" s="5"/>
      <c r="E169" s="5"/>
      <c r="F169" s="5"/>
      <c r="G169" s="5"/>
      <c r="H169" s="5"/>
      <c r="I169" s="5"/>
      <c r="J169" s="6"/>
      <c r="K169" s="9"/>
      <c r="L169" s="9"/>
      <c r="M169" s="29"/>
      <c r="N169" s="8"/>
      <c r="O169" s="8"/>
    </row>
    <row r="170" spans="1:15" s="1" customFormat="1">
      <c r="A170" s="11"/>
      <c r="B170" s="5"/>
      <c r="C170" s="5"/>
      <c r="D170" s="5"/>
      <c r="E170" s="5"/>
      <c r="F170" s="5"/>
      <c r="G170" s="5"/>
      <c r="H170" s="5"/>
      <c r="I170" s="5"/>
      <c r="J170" s="6"/>
      <c r="K170" s="9"/>
      <c r="L170" s="9"/>
      <c r="M170" s="29"/>
      <c r="N170" s="8"/>
      <c r="O170" s="8"/>
    </row>
    <row r="171" spans="1:15" s="1" customFormat="1">
      <c r="A171" s="11"/>
      <c r="B171" s="5"/>
      <c r="C171" s="5"/>
      <c r="D171" s="5"/>
      <c r="E171" s="5"/>
      <c r="F171" s="5"/>
      <c r="G171" s="5"/>
      <c r="H171" s="5"/>
      <c r="I171" s="5"/>
      <c r="J171" s="6"/>
      <c r="K171" s="9"/>
      <c r="L171" s="9"/>
      <c r="M171" s="29"/>
      <c r="N171" s="8"/>
      <c r="O171" s="8"/>
    </row>
    <row r="172" spans="1:15" ht="27" customHeight="1">
      <c r="K172" s="9"/>
      <c r="L172" s="9"/>
    </row>
    <row r="173" spans="1:15" ht="27" customHeight="1">
      <c r="K173" s="9"/>
      <c r="L173" s="9"/>
    </row>
    <row r="174" spans="1:15" ht="27" customHeight="1">
      <c r="K174" s="9"/>
      <c r="L174" s="9"/>
    </row>
    <row r="175" spans="1:15" s="1" customFormat="1">
      <c r="A175" s="11"/>
      <c r="B175" s="5"/>
      <c r="C175" s="5"/>
      <c r="D175" s="5"/>
      <c r="E175" s="5"/>
      <c r="F175" s="5"/>
      <c r="G175" s="5"/>
      <c r="H175" s="5"/>
      <c r="I175" s="5"/>
      <c r="J175" s="6"/>
      <c r="K175" s="9"/>
      <c r="L175" s="9"/>
      <c r="M175" s="29"/>
      <c r="N175" s="8"/>
      <c r="O175" s="8"/>
    </row>
    <row r="176" spans="1:15" s="1" customFormat="1">
      <c r="A176" s="11"/>
      <c r="B176" s="5"/>
      <c r="C176" s="5"/>
      <c r="D176" s="5"/>
      <c r="E176" s="5"/>
      <c r="F176" s="5"/>
      <c r="G176" s="5"/>
      <c r="H176" s="5"/>
      <c r="I176" s="5"/>
      <c r="J176" s="6"/>
      <c r="K176" s="9"/>
      <c r="L176" s="9"/>
      <c r="M176" s="29"/>
      <c r="N176" s="8"/>
      <c r="O176" s="8"/>
    </row>
    <row r="177" spans="1:15">
      <c r="K177" s="9"/>
      <c r="L177" s="9"/>
    </row>
    <row r="178" spans="1:15" ht="62.25" customHeight="1">
      <c r="K178" s="9"/>
      <c r="L178" s="9"/>
    </row>
    <row r="179" spans="1:15" ht="87" customHeight="1">
      <c r="K179" s="9"/>
      <c r="L179" s="9"/>
    </row>
    <row r="180" spans="1:15" ht="71.25" customHeight="1">
      <c r="K180" s="9"/>
      <c r="L180" s="9"/>
    </row>
    <row r="181" spans="1:15" ht="32.25" customHeight="1">
      <c r="K181" s="9"/>
      <c r="L181" s="9"/>
    </row>
    <row r="182" spans="1:15" ht="30" customHeight="1">
      <c r="K182" s="9"/>
      <c r="L182" s="9"/>
    </row>
    <row r="183" spans="1:15" ht="31.5" customHeight="1">
      <c r="K183" s="9"/>
      <c r="L183" s="9"/>
    </row>
    <row r="184" spans="1:15" ht="30.75" customHeight="1">
      <c r="K184" s="9"/>
      <c r="L184" s="9"/>
    </row>
    <row r="185" spans="1:15" ht="30.75" customHeight="1">
      <c r="K185" s="9"/>
      <c r="L185" s="9"/>
    </row>
    <row r="186" spans="1:15" ht="40.5" customHeight="1">
      <c r="K186" s="9"/>
      <c r="L186" s="9"/>
    </row>
    <row r="187" spans="1:15" ht="48.75" customHeight="1">
      <c r="K187" s="9"/>
      <c r="L187" s="9"/>
    </row>
    <row r="188" spans="1:15" ht="63.75" customHeight="1">
      <c r="K188" s="9"/>
      <c r="L188" s="9"/>
    </row>
    <row r="189" spans="1:15" ht="54.75" customHeight="1">
      <c r="K189" s="9"/>
      <c r="L189" s="9"/>
    </row>
    <row r="190" spans="1:15" s="1" customFormat="1" ht="35.25" customHeight="1">
      <c r="A190" s="11"/>
      <c r="B190" s="5"/>
      <c r="C190" s="5"/>
      <c r="D190" s="5"/>
      <c r="E190" s="5"/>
      <c r="F190" s="5"/>
      <c r="G190" s="5"/>
      <c r="H190" s="5"/>
      <c r="I190" s="5"/>
      <c r="J190" s="6"/>
      <c r="K190" s="9"/>
      <c r="L190" s="9"/>
      <c r="M190" s="29"/>
      <c r="N190" s="8"/>
      <c r="O190" s="8"/>
    </row>
    <row r="191" spans="1:15" s="1" customFormat="1">
      <c r="A191" s="11"/>
      <c r="B191" s="5"/>
      <c r="C191" s="5"/>
      <c r="D191" s="5"/>
      <c r="E191" s="5"/>
      <c r="F191" s="5"/>
      <c r="G191" s="5"/>
      <c r="H191" s="5"/>
      <c r="I191" s="5"/>
      <c r="J191" s="6"/>
      <c r="K191" s="9"/>
      <c r="L191" s="9"/>
      <c r="M191" s="29"/>
      <c r="N191" s="8"/>
      <c r="O191" s="8"/>
    </row>
    <row r="192" spans="1:15" s="1" customFormat="1">
      <c r="A192" s="11"/>
      <c r="B192" s="5"/>
      <c r="C192" s="5"/>
      <c r="D192" s="5"/>
      <c r="E192" s="5"/>
      <c r="F192" s="5"/>
      <c r="G192" s="5"/>
      <c r="H192" s="5"/>
      <c r="I192" s="5"/>
      <c r="J192" s="6"/>
      <c r="K192" s="9"/>
      <c r="L192" s="9"/>
      <c r="M192" s="29"/>
      <c r="N192" s="8"/>
      <c r="O192" s="8"/>
    </row>
    <row r="193" spans="1:15" s="1" customFormat="1">
      <c r="A193" s="11"/>
      <c r="B193" s="5"/>
      <c r="C193" s="5"/>
      <c r="D193" s="5"/>
      <c r="E193" s="5"/>
      <c r="F193" s="5"/>
      <c r="G193" s="5"/>
      <c r="H193" s="5"/>
      <c r="I193" s="5"/>
      <c r="J193" s="6"/>
      <c r="K193" s="9"/>
      <c r="L193" s="9"/>
      <c r="M193" s="29"/>
      <c r="N193" s="8"/>
      <c r="O193" s="8"/>
    </row>
    <row r="194" spans="1:15" s="1" customFormat="1">
      <c r="A194" s="11"/>
      <c r="B194" s="5"/>
      <c r="C194" s="5"/>
      <c r="D194" s="5"/>
      <c r="E194" s="5"/>
      <c r="F194" s="5"/>
      <c r="G194" s="5"/>
      <c r="H194" s="5"/>
      <c r="I194" s="5"/>
      <c r="J194" s="6"/>
      <c r="K194" s="9"/>
      <c r="L194" s="9"/>
      <c r="M194" s="29"/>
      <c r="N194" s="8"/>
      <c r="O194" s="8"/>
    </row>
    <row r="195" spans="1:15" s="1" customFormat="1" ht="28.5" customHeight="1">
      <c r="A195" s="11"/>
      <c r="B195" s="5"/>
      <c r="C195" s="5"/>
      <c r="D195" s="5"/>
      <c r="E195" s="5"/>
      <c r="F195" s="5"/>
      <c r="G195" s="5"/>
      <c r="H195" s="5"/>
      <c r="I195" s="5"/>
      <c r="J195" s="6"/>
      <c r="K195" s="9"/>
      <c r="L195" s="9"/>
      <c r="M195" s="29"/>
      <c r="N195" s="8"/>
      <c r="O195" s="8"/>
    </row>
    <row r="196" spans="1:15" s="1" customFormat="1">
      <c r="A196" s="11"/>
      <c r="B196" s="5"/>
      <c r="C196" s="5"/>
      <c r="D196" s="5"/>
      <c r="E196" s="5"/>
      <c r="F196" s="5"/>
      <c r="G196" s="5"/>
      <c r="H196" s="5"/>
      <c r="I196" s="5"/>
      <c r="J196" s="6"/>
      <c r="K196" s="9"/>
      <c r="L196" s="9"/>
      <c r="M196" s="29"/>
      <c r="N196" s="8"/>
      <c r="O196" s="8"/>
    </row>
    <row r="197" spans="1:15" s="1" customFormat="1" ht="64.5" customHeight="1">
      <c r="A197" s="11"/>
      <c r="B197" s="5"/>
      <c r="C197" s="5"/>
      <c r="D197" s="5"/>
      <c r="E197" s="5"/>
      <c r="F197" s="5"/>
      <c r="G197" s="5"/>
      <c r="H197" s="5"/>
      <c r="I197" s="5"/>
      <c r="J197" s="6"/>
      <c r="K197" s="9"/>
      <c r="L197" s="9"/>
      <c r="M197" s="29"/>
      <c r="N197" s="8"/>
      <c r="O197" s="8"/>
    </row>
    <row r="198" spans="1:15" s="1" customFormat="1">
      <c r="A198" s="11"/>
      <c r="B198" s="5"/>
      <c r="C198" s="5"/>
      <c r="D198" s="5"/>
      <c r="E198" s="5"/>
      <c r="F198" s="5"/>
      <c r="G198" s="5"/>
      <c r="H198" s="5"/>
      <c r="I198" s="5"/>
      <c r="J198" s="6"/>
      <c r="K198" s="9"/>
      <c r="L198" s="9"/>
      <c r="M198" s="29"/>
      <c r="N198" s="8"/>
      <c r="O198" s="8"/>
    </row>
    <row r="199" spans="1:15" s="1" customFormat="1">
      <c r="A199" s="11"/>
      <c r="B199" s="5"/>
      <c r="C199" s="5"/>
      <c r="D199" s="5"/>
      <c r="E199" s="5"/>
      <c r="F199" s="5"/>
      <c r="G199" s="5"/>
      <c r="H199" s="5"/>
      <c r="I199" s="5"/>
      <c r="J199" s="6"/>
      <c r="K199" s="9"/>
      <c r="L199" s="9"/>
      <c r="M199" s="29"/>
      <c r="N199" s="8"/>
      <c r="O199" s="8"/>
    </row>
    <row r="200" spans="1:15" s="1" customFormat="1" ht="30.75" customHeight="1">
      <c r="A200" s="11"/>
      <c r="B200" s="5"/>
      <c r="C200" s="5"/>
      <c r="D200" s="5"/>
      <c r="E200" s="5"/>
      <c r="F200" s="5"/>
      <c r="G200" s="5"/>
      <c r="H200" s="5"/>
      <c r="I200" s="5"/>
      <c r="J200" s="6"/>
      <c r="K200" s="9"/>
      <c r="L200" s="9"/>
      <c r="M200" s="29"/>
      <c r="N200" s="8"/>
      <c r="O200" s="8"/>
    </row>
    <row r="201" spans="1:15" s="1" customFormat="1">
      <c r="A201" s="11"/>
      <c r="B201" s="5"/>
      <c r="C201" s="5"/>
      <c r="D201" s="5"/>
      <c r="E201" s="5"/>
      <c r="F201" s="5"/>
      <c r="G201" s="5"/>
      <c r="H201" s="5"/>
      <c r="I201" s="5"/>
      <c r="J201" s="6"/>
      <c r="K201" s="9"/>
      <c r="L201" s="9"/>
      <c r="M201" s="29"/>
      <c r="N201" s="8"/>
      <c r="O201" s="8"/>
    </row>
    <row r="202" spans="1:15" s="1" customFormat="1" ht="66" customHeight="1">
      <c r="A202" s="11"/>
      <c r="B202" s="5"/>
      <c r="C202" s="5"/>
      <c r="D202" s="5"/>
      <c r="E202" s="5"/>
      <c r="F202" s="5"/>
      <c r="G202" s="5"/>
      <c r="H202" s="5"/>
      <c r="I202" s="5"/>
      <c r="J202" s="6"/>
      <c r="K202" s="9"/>
      <c r="L202" s="9"/>
      <c r="M202" s="29"/>
      <c r="N202" s="8"/>
      <c r="O202" s="8"/>
    </row>
    <row r="203" spans="1:15">
      <c r="K203" s="9"/>
      <c r="L203" s="9"/>
    </row>
    <row r="204" spans="1:15">
      <c r="K204" s="9"/>
      <c r="L204" s="9"/>
    </row>
    <row r="205" spans="1:15" ht="69.75" customHeight="1">
      <c r="K205" s="9"/>
      <c r="L205" s="9"/>
    </row>
    <row r="206" spans="1:15">
      <c r="K206" s="9"/>
      <c r="L206" s="9"/>
    </row>
    <row r="207" spans="1:15">
      <c r="K207" s="9"/>
      <c r="L207" s="9"/>
    </row>
    <row r="208" spans="1:15" ht="19.5" customHeight="1">
      <c r="K208" s="9"/>
      <c r="L208" s="9"/>
    </row>
    <row r="209" spans="11:12">
      <c r="K209" s="9"/>
      <c r="L209" s="9"/>
    </row>
    <row r="210" spans="11:12">
      <c r="K210" s="9"/>
      <c r="L210" s="9"/>
    </row>
    <row r="211" spans="11:12">
      <c r="K211" s="9"/>
      <c r="L211" s="9"/>
    </row>
    <row r="212" spans="11:12">
      <c r="K212" s="9"/>
      <c r="L212" s="9"/>
    </row>
    <row r="213" spans="11:12">
      <c r="K213" s="9"/>
      <c r="L213" s="9"/>
    </row>
    <row r="214" spans="11:12">
      <c r="K214" s="9"/>
      <c r="L214" s="9"/>
    </row>
    <row r="215" spans="11:12">
      <c r="K215" s="9"/>
      <c r="L215" s="9"/>
    </row>
    <row r="216" spans="11:12">
      <c r="K216" s="9"/>
      <c r="L216" s="9"/>
    </row>
    <row r="217" spans="11:12">
      <c r="K217" s="9"/>
      <c r="L217" s="9"/>
    </row>
    <row r="218" spans="11:12">
      <c r="K218" s="9"/>
      <c r="L218" s="9"/>
    </row>
    <row r="219" spans="11:12">
      <c r="K219" s="9"/>
      <c r="L219" s="9"/>
    </row>
    <row r="220" spans="11:12">
      <c r="K220" s="9"/>
      <c r="L220" s="9"/>
    </row>
    <row r="221" spans="11:12">
      <c r="K221" s="9"/>
      <c r="L221" s="9"/>
    </row>
    <row r="222" spans="11:12">
      <c r="K222" s="9"/>
      <c r="L222" s="9"/>
    </row>
    <row r="223" spans="11:12" ht="33" customHeight="1">
      <c r="K223" s="9"/>
      <c r="L223" s="9"/>
    </row>
    <row r="224" spans="11:12" ht="48" customHeight="1">
      <c r="K224" s="9"/>
      <c r="L224" s="9"/>
    </row>
    <row r="225" spans="1:15" ht="46.5" customHeight="1">
      <c r="K225" s="9"/>
      <c r="L225" s="9"/>
    </row>
    <row r="226" spans="1:15" ht="41.25" customHeight="1">
      <c r="K226" s="9"/>
      <c r="L226" s="9"/>
    </row>
    <row r="227" spans="1:15" ht="57.75" customHeight="1">
      <c r="K227" s="9"/>
      <c r="L227" s="9"/>
    </row>
    <row r="228" spans="1:15" ht="112.5" customHeight="1">
      <c r="K228" s="9"/>
      <c r="L228" s="9"/>
    </row>
    <row r="229" spans="1:15" ht="37.5" customHeight="1">
      <c r="K229" s="9"/>
      <c r="L229" s="9"/>
    </row>
    <row r="230" spans="1:15" ht="39.75" customHeight="1">
      <c r="K230" s="9"/>
      <c r="L230" s="9"/>
    </row>
    <row r="231" spans="1:15" ht="75.75" customHeight="1">
      <c r="K231" s="9"/>
      <c r="L231" s="9"/>
    </row>
    <row r="232" spans="1:15" ht="38.25" customHeight="1">
      <c r="K232" s="9"/>
      <c r="L232" s="9"/>
    </row>
    <row r="233" spans="1:15" ht="47.25" customHeight="1">
      <c r="K233" s="9"/>
      <c r="L233" s="9"/>
    </row>
    <row r="234" spans="1:15" s="12" customFormat="1">
      <c r="A234" s="11"/>
      <c r="B234" s="5"/>
      <c r="C234" s="5"/>
      <c r="D234" s="5"/>
      <c r="E234" s="5"/>
      <c r="F234" s="5"/>
      <c r="G234" s="5"/>
      <c r="H234" s="5"/>
      <c r="I234" s="5"/>
      <c r="J234" s="6"/>
      <c r="K234" s="9"/>
      <c r="L234" s="9"/>
      <c r="M234" s="28"/>
      <c r="N234" s="7"/>
      <c r="O234" s="7"/>
    </row>
    <row r="235" spans="1:15" s="1" customFormat="1">
      <c r="A235" s="11"/>
      <c r="B235" s="5"/>
      <c r="C235" s="5"/>
      <c r="D235" s="5"/>
      <c r="E235" s="5"/>
      <c r="F235" s="5"/>
      <c r="G235" s="5"/>
      <c r="H235" s="5"/>
      <c r="I235" s="5"/>
      <c r="J235" s="6"/>
      <c r="K235" s="9"/>
      <c r="L235" s="9"/>
      <c r="M235" s="29"/>
      <c r="N235" s="8"/>
      <c r="O235" s="8"/>
    </row>
    <row r="236" spans="1:15" s="1" customFormat="1">
      <c r="A236" s="11"/>
      <c r="B236" s="5"/>
      <c r="C236" s="5"/>
      <c r="D236" s="5"/>
      <c r="E236" s="5"/>
      <c r="F236" s="5"/>
      <c r="G236" s="5"/>
      <c r="H236" s="5"/>
      <c r="I236" s="5"/>
      <c r="J236" s="6"/>
      <c r="K236" s="9"/>
      <c r="L236" s="9"/>
      <c r="M236" s="29"/>
      <c r="N236" s="8"/>
      <c r="O236" s="8"/>
    </row>
    <row r="237" spans="1:15" ht="30" customHeight="1">
      <c r="K237" s="9"/>
      <c r="L237" s="9"/>
    </row>
    <row r="238" spans="1:15" ht="30.75" customHeight="1">
      <c r="K238" s="9"/>
      <c r="L238" s="9"/>
    </row>
    <row r="239" spans="1:15">
      <c r="K239" s="9"/>
      <c r="L239" s="9"/>
    </row>
    <row r="240" spans="1:15" ht="33" customHeight="1">
      <c r="K240" s="9"/>
      <c r="L240" s="9"/>
    </row>
    <row r="241" spans="11:12" ht="36" customHeight="1">
      <c r="K241" s="9"/>
      <c r="L241" s="9"/>
    </row>
    <row r="242" spans="11:12" ht="33.75" customHeight="1">
      <c r="K242" s="9"/>
      <c r="L242" s="9"/>
    </row>
    <row r="243" spans="11:12">
      <c r="K243" s="9"/>
      <c r="L243" s="9"/>
    </row>
    <row r="244" spans="11:12" ht="34.5" customHeight="1">
      <c r="K244" s="9"/>
      <c r="L244" s="9"/>
    </row>
    <row r="245" spans="11:12" ht="33.75" customHeight="1">
      <c r="K245" s="9"/>
      <c r="L245" s="9"/>
    </row>
    <row r="246" spans="11:12" ht="33.75" customHeight="1">
      <c r="K246" s="9"/>
      <c r="L246" s="9"/>
    </row>
    <row r="247" spans="11:12" ht="38.25" customHeight="1">
      <c r="K247" s="9"/>
      <c r="L247" s="9"/>
    </row>
    <row r="248" spans="11:12">
      <c r="K248" s="9"/>
      <c r="L248" s="9"/>
    </row>
    <row r="249" spans="11:12" ht="52.5" customHeight="1">
      <c r="K249" s="9"/>
      <c r="L249" s="9"/>
    </row>
    <row r="250" spans="11:12" ht="49.5" customHeight="1">
      <c r="K250" s="9"/>
      <c r="L250" s="9"/>
    </row>
    <row r="251" spans="11:12" ht="42.75" customHeight="1">
      <c r="K251" s="9"/>
      <c r="L251" s="9"/>
    </row>
    <row r="252" spans="11:12" ht="38.25" customHeight="1">
      <c r="K252" s="9"/>
      <c r="L252" s="9"/>
    </row>
    <row r="253" spans="11:12" ht="38.25" customHeight="1">
      <c r="K253" s="9"/>
      <c r="L253" s="9"/>
    </row>
    <row r="254" spans="11:12" ht="38.25" customHeight="1">
      <c r="K254" s="9"/>
      <c r="L254" s="9"/>
    </row>
    <row r="255" spans="11:12" ht="39.75" customHeight="1">
      <c r="K255" s="9"/>
      <c r="L255" s="9"/>
    </row>
    <row r="256" spans="11:12" ht="51.75" customHeight="1">
      <c r="K256" s="9"/>
      <c r="L256" s="9"/>
    </row>
    <row r="257" spans="11:12" ht="17.25" customHeight="1">
      <c r="K257" s="9"/>
      <c r="L257" s="9"/>
    </row>
    <row r="258" spans="11:12">
      <c r="K258" s="9"/>
      <c r="L258" s="9"/>
    </row>
    <row r="259" spans="11:12">
      <c r="K259" s="9"/>
      <c r="L259" s="9"/>
    </row>
    <row r="260" spans="11:12">
      <c r="K260" s="9"/>
      <c r="L260" s="9"/>
    </row>
    <row r="261" spans="11:12">
      <c r="K261" s="9"/>
      <c r="L261" s="9"/>
    </row>
    <row r="262" spans="11:12">
      <c r="K262" s="9"/>
      <c r="L262" s="9"/>
    </row>
    <row r="263" spans="11:12">
      <c r="K263" s="9"/>
      <c r="L263" s="9"/>
    </row>
    <row r="264" spans="11:12">
      <c r="K264" s="9"/>
      <c r="L264" s="9"/>
    </row>
    <row r="265" spans="11:12">
      <c r="K265" s="9"/>
      <c r="L265" s="9"/>
    </row>
    <row r="266" spans="11:12">
      <c r="K266" s="9"/>
      <c r="L266" s="9"/>
    </row>
    <row r="267" spans="11:12">
      <c r="K267" s="9"/>
      <c r="L267" s="9"/>
    </row>
    <row r="268" spans="11:12">
      <c r="K268" s="9"/>
      <c r="L268" s="9"/>
    </row>
    <row r="269" spans="11:12">
      <c r="K269" s="9"/>
      <c r="L269" s="9"/>
    </row>
    <row r="270" spans="11:12">
      <c r="K270" s="9"/>
      <c r="L270" s="9"/>
    </row>
    <row r="271" spans="11:12">
      <c r="K271" s="9"/>
      <c r="L271" s="9"/>
    </row>
    <row r="272" spans="11:12">
      <c r="K272" s="9"/>
      <c r="L272" s="9"/>
    </row>
    <row r="273" spans="11:12">
      <c r="K273" s="9"/>
      <c r="L273" s="9"/>
    </row>
    <row r="274" spans="11:12">
      <c r="K274" s="9"/>
      <c r="L274" s="9"/>
    </row>
    <row r="275" spans="11:12">
      <c r="K275" s="9"/>
      <c r="L275" s="9"/>
    </row>
    <row r="276" spans="11:12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</sheetData>
  <mergeCells count="8">
    <mergeCell ref="L6:L7"/>
    <mergeCell ref="M6:M7"/>
    <mergeCell ref="A4:M4"/>
    <mergeCell ref="J1:M1"/>
    <mergeCell ref="A6:A7"/>
    <mergeCell ref="B6:I6"/>
    <mergeCell ref="J6:J7"/>
    <mergeCell ref="K6:K7"/>
  </mergeCells>
  <phoneticPr fontId="0" type="noConversion"/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Admin</cp:lastModifiedBy>
  <cp:lastPrinted>2014-12-17T06:12:50Z</cp:lastPrinted>
  <dcterms:created xsi:type="dcterms:W3CDTF">2004-11-03T13:02:58Z</dcterms:created>
  <dcterms:modified xsi:type="dcterms:W3CDTF">2014-12-17T06:38:52Z</dcterms:modified>
</cp:coreProperties>
</file>